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0"/>
  </bookViews>
  <sheets>
    <sheet name="2013" sheetId="1" r:id="rId1"/>
    <sheet name="2012" sheetId="2" r:id="rId2"/>
    <sheet name="2011" sheetId="3" r:id="rId3"/>
    <sheet name="2010" sheetId="4" r:id="rId4"/>
    <sheet name="2009" sheetId="5" r:id="rId5"/>
    <sheet name="2008" sheetId="6" r:id="rId6"/>
    <sheet name="2007" sheetId="7" r:id="rId7"/>
    <sheet name="2006" sheetId="8" r:id="rId8"/>
    <sheet name="2005" sheetId="9" r:id="rId9"/>
    <sheet name="2004" sheetId="10" r:id="rId10"/>
    <sheet name="Лист2" sheetId="11" r:id="rId11"/>
    <sheet name="Лист3" sheetId="12" r:id="rId12"/>
  </sheets>
  <definedNames/>
  <calcPr fullCalcOnLoad="1"/>
</workbook>
</file>

<file path=xl/sharedStrings.xml><?xml version="1.0" encoding="utf-8"?>
<sst xmlns="http://schemas.openxmlformats.org/spreadsheetml/2006/main" count="1242" uniqueCount="373">
  <si>
    <t>наслено място</t>
  </si>
  <si>
    <t xml:space="preserve">имот № </t>
  </si>
  <si>
    <t>данни за имота</t>
  </si>
  <si>
    <t>цена</t>
  </si>
  <si>
    <t>пазарна цена</t>
  </si>
  <si>
    <t>данъчна оценка</t>
  </si>
  <si>
    <t>оценка от реш на Общ съвет</t>
  </si>
  <si>
    <t>крайна цена на сделката</t>
  </si>
  <si>
    <t>начин на разпореждане</t>
  </si>
  <si>
    <t>решение на Общ.Съвет</t>
  </si>
  <si>
    <t>Голеш</t>
  </si>
  <si>
    <t>№ по ред</t>
  </si>
  <si>
    <t>конкурс</t>
  </si>
  <si>
    <t>"Скални материали"</t>
  </si>
  <si>
    <t>"Ескана" гр.Варна</t>
  </si>
  <si>
    <t>търг</t>
  </si>
  <si>
    <t>Средище</t>
  </si>
  <si>
    <t>АОС №</t>
  </si>
  <si>
    <t xml:space="preserve">дата </t>
  </si>
  <si>
    <t>вид план</t>
  </si>
  <si>
    <t>план за земеразделяне</t>
  </si>
  <si>
    <t>Георги Костадинов Лаков</t>
  </si>
  <si>
    <t>РЕГИСТЪР</t>
  </si>
  <si>
    <t>на разпоредителните сделки - продажби</t>
  </si>
  <si>
    <t>Руси Йоргов Русев</t>
  </si>
  <si>
    <t>по регулация</t>
  </si>
  <si>
    <t>24,01,2008</t>
  </si>
  <si>
    <t>кв.6.пар.ІІ-41</t>
  </si>
  <si>
    <t>76/30.07.2008</t>
  </si>
  <si>
    <t>13/30,07,2007</t>
  </si>
  <si>
    <t>Сали Сюлейманов Муктафов</t>
  </si>
  <si>
    <t>кв.18,пар.VІІІ-291</t>
  </si>
  <si>
    <t>Айхан Али Изет</t>
  </si>
  <si>
    <t>кв.12 пар.ІІІ-405</t>
  </si>
  <si>
    <t>Стефко Иванов Стоянов</t>
  </si>
  <si>
    <t>кв.6.пар.VІІІ-52</t>
  </si>
  <si>
    <t>Танер Ибрямов Салиев</t>
  </si>
  <si>
    <t>кв.15а,пар.ХV-260</t>
  </si>
  <si>
    <t>26,05,2004</t>
  </si>
  <si>
    <t xml:space="preserve">план за земе </t>
  </si>
  <si>
    <t>"Агроплам-2008" ЕООД</t>
  </si>
  <si>
    <t>Емил Стоянов Енчев</t>
  </si>
  <si>
    <t>Краново</t>
  </si>
  <si>
    <t>замяна</t>
  </si>
  <si>
    <t>дка</t>
  </si>
  <si>
    <t>Кайнарджа</t>
  </si>
  <si>
    <t xml:space="preserve">№ на </t>
  </si>
  <si>
    <t>05,02,2007</t>
  </si>
  <si>
    <t>навес без огр.стени</t>
  </si>
  <si>
    <t>50/22,04,2008</t>
  </si>
  <si>
    <t>дата</t>
  </si>
  <si>
    <t>30,05,2008</t>
  </si>
  <si>
    <t>2008 год.</t>
  </si>
  <si>
    <t xml:space="preserve">Договор№  </t>
  </si>
  <si>
    <t>Светослав</t>
  </si>
  <si>
    <t>123/30.01.2009</t>
  </si>
  <si>
    <t>10,03,2009</t>
  </si>
  <si>
    <t>2009 год.</t>
  </si>
  <si>
    <t>Поп Русаново</t>
  </si>
  <si>
    <t>дата на провеждане на търга/конкурса/</t>
  </si>
  <si>
    <t>№ 46</t>
  </si>
  <si>
    <t>101/17.12.2008</t>
  </si>
  <si>
    <t>Данаил Тодоров Куртев</t>
  </si>
  <si>
    <t>описание на имота</t>
  </si>
  <si>
    <t>др.селскостопанса територия</t>
  </si>
  <si>
    <t>дворно място и къща</t>
  </si>
  <si>
    <t>нива</t>
  </si>
  <si>
    <t>пасище мера</t>
  </si>
  <si>
    <t>Договори за замяна</t>
  </si>
  <si>
    <t xml:space="preserve"> Сашо Петров Палчев</t>
  </si>
  <si>
    <t>Веселина Григорова Дънева</t>
  </si>
  <si>
    <t>Тодора Димитрова Йорданова</t>
  </si>
  <si>
    <t>Сунай Невзатов Исмаилов</t>
  </si>
  <si>
    <t>Димитър Йорданов Костадинов</t>
  </si>
  <si>
    <t>Йовка Стойкова Няголова</t>
  </si>
  <si>
    <t>Жоро Тодоров Иванов</t>
  </si>
  <si>
    <t xml:space="preserve">договор № </t>
  </si>
  <si>
    <t>име, презиме, фамилия</t>
  </si>
  <si>
    <t>дата на сключване</t>
  </si>
  <si>
    <t>от 01.01.2006 год. до 31.08.2009 год.</t>
  </si>
  <si>
    <t>безвъзмездно</t>
  </si>
  <si>
    <t>кв.3, УПИ 1</t>
  </si>
  <si>
    <t>"Пътперфект-Т" АД</t>
  </si>
  <si>
    <t>166/29.07.2009</t>
  </si>
  <si>
    <t>"Ребус" ЕООД</t>
  </si>
  <si>
    <t>кв.19,УПИХVІІІ-312</t>
  </si>
  <si>
    <t>165/29.07.2009</t>
  </si>
  <si>
    <t>"Мюсюлманско изповедание"</t>
  </si>
  <si>
    <t>регулация</t>
  </si>
  <si>
    <t>кв.20,пар.ХІ-267</t>
  </si>
  <si>
    <t>Петко Костадинов Петков</t>
  </si>
  <si>
    <t>04,03,2010</t>
  </si>
  <si>
    <t>Акиф Мустанов Адемов</t>
  </si>
  <si>
    <t>215/18,01,2010</t>
  </si>
  <si>
    <t>216/18,01,2010</t>
  </si>
  <si>
    <t>Давидово</t>
  </si>
  <si>
    <t>№ 83</t>
  </si>
  <si>
    <t>крайна цена на сделката без ддс</t>
  </si>
  <si>
    <t>Войново</t>
  </si>
  <si>
    <t>2010 год.</t>
  </si>
  <si>
    <t>ЗАПОВЕД ЗА ДЕАКТУВАНЕ</t>
  </si>
  <si>
    <t>Каменци</t>
  </si>
  <si>
    <t>Боян Денчев Данев</t>
  </si>
  <si>
    <t>кв.7, пар.V-82</t>
  </si>
  <si>
    <t>214//18.01.2010</t>
  </si>
  <si>
    <t>122/01.06.2010</t>
  </si>
  <si>
    <t>75/01.04.2010</t>
  </si>
  <si>
    <t>90/30.04.2010</t>
  </si>
  <si>
    <t>земеразделяне</t>
  </si>
  <si>
    <t>пасище,мера</t>
  </si>
  <si>
    <t>2004 год.</t>
  </si>
  <si>
    <t>41/16.03.2004</t>
  </si>
  <si>
    <t xml:space="preserve">договор </t>
  </si>
  <si>
    <t>"Крас-ком"</t>
  </si>
  <si>
    <t>46/14.04.2004</t>
  </si>
  <si>
    <t>проведен на</t>
  </si>
  <si>
    <t>-</t>
  </si>
  <si>
    <t xml:space="preserve">заповед за комисия </t>
  </si>
  <si>
    <t>52/03.05.2004</t>
  </si>
  <si>
    <t>11,03,2004</t>
  </si>
  <si>
    <t>92/13.08.2004</t>
  </si>
  <si>
    <t>"Златно село" ООД</t>
  </si>
  <si>
    <t>заповед за търга/за замяна</t>
  </si>
  <si>
    <t>166/27.10.2004</t>
  </si>
  <si>
    <t>02,04,2004</t>
  </si>
  <si>
    <t>навес без оградни стени</t>
  </si>
  <si>
    <t>в 1002</t>
  </si>
  <si>
    <t>ЗП 409 кв.м</t>
  </si>
  <si>
    <t>77/17.06.2004</t>
  </si>
  <si>
    <t>105/07.07.2004</t>
  </si>
  <si>
    <t>57/28.04.2004</t>
  </si>
  <si>
    <t>Ибраил Осман Керим</t>
  </si>
  <si>
    <t>дворно място</t>
  </si>
  <si>
    <t>кв.1 п.ІІ-5</t>
  </si>
  <si>
    <t>кв.1 п.ІІІ-6</t>
  </si>
  <si>
    <t>133/19.07.2005</t>
  </si>
  <si>
    <t>144/19.05.2005</t>
  </si>
  <si>
    <t>Костадин Иванов Неделчев</t>
  </si>
  <si>
    <t>2005 год.</t>
  </si>
  <si>
    <t>207/16.11.2005</t>
  </si>
  <si>
    <t>171/11.10,2005</t>
  </si>
  <si>
    <t>Петър Михайлов Петров</t>
  </si>
  <si>
    <t>имоти за замяна</t>
  </si>
  <si>
    <t>имот за замяна</t>
  </si>
  <si>
    <t>кайнарджа</t>
  </si>
  <si>
    <t>Стопански двор</t>
  </si>
  <si>
    <t>24,03.2004</t>
  </si>
  <si>
    <t>08,07,2005</t>
  </si>
  <si>
    <t>"Адванс терафонд"АДСИЦ</t>
  </si>
  <si>
    <t>164/11.10.2005</t>
  </si>
  <si>
    <t>184/13.10.2005</t>
  </si>
  <si>
    <t>254/21.12.2005</t>
  </si>
  <si>
    <t>173/11.10.2005</t>
  </si>
  <si>
    <t>Йордан Колев Жеков</t>
  </si>
  <si>
    <t>светослав</t>
  </si>
  <si>
    <t>голеш</t>
  </si>
  <si>
    <t>2006 год.</t>
  </si>
  <si>
    <t>кв.30, ХХVІІ-90</t>
  </si>
  <si>
    <t>9/16.01.2006</t>
  </si>
  <si>
    <t>161/12.08.2005</t>
  </si>
  <si>
    <t>Сашо Петров Палчев</t>
  </si>
  <si>
    <t>Зарник</t>
  </si>
  <si>
    <t>земеразедяне</t>
  </si>
  <si>
    <t>243А/19.12.2005</t>
  </si>
  <si>
    <t>172/11.10.2005</t>
  </si>
  <si>
    <t>средище</t>
  </si>
  <si>
    <t>28/07.02.2006</t>
  </si>
  <si>
    <t>08,02,2006</t>
  </si>
  <si>
    <t>29/07.02.2006</t>
  </si>
  <si>
    <t>войново</t>
  </si>
  <si>
    <t>30/08.02.2006</t>
  </si>
  <si>
    <t>Теодора Димитрова Йорданова</t>
  </si>
  <si>
    <t>зарник</t>
  </si>
  <si>
    <t>162/12.08.2005</t>
  </si>
  <si>
    <t>43/06.03.2006</t>
  </si>
  <si>
    <t>63/20,04,2007</t>
  </si>
  <si>
    <t>235/28,12,2006</t>
  </si>
  <si>
    <t>21,04,2007</t>
  </si>
  <si>
    <t>стопанска сграда</t>
  </si>
  <si>
    <t>в имот 1012</t>
  </si>
  <si>
    <t>271/29,06,2007</t>
  </si>
  <si>
    <t xml:space="preserve">Сава Колев Савов </t>
  </si>
  <si>
    <t>зп 518</t>
  </si>
  <si>
    <t>165/18,07,2007</t>
  </si>
  <si>
    <t>176а/06.08.2007</t>
  </si>
  <si>
    <t>поп Русаново</t>
  </si>
  <si>
    <t>176а/06,08,2007</t>
  </si>
  <si>
    <t>Руси Маринов Костадинов</t>
  </si>
  <si>
    <t>24,08,2007</t>
  </si>
  <si>
    <t>05,12,2006</t>
  </si>
  <si>
    <t>кв.12, ІV-88</t>
  </si>
  <si>
    <t>190/17.08.2007</t>
  </si>
  <si>
    <t>201/05,09,2007</t>
  </si>
  <si>
    <t>05,09,2007</t>
  </si>
  <si>
    <t>Недко Ангелов Недков</t>
  </si>
  <si>
    <t>15,10,2007</t>
  </si>
  <si>
    <t>дворноно място и къща</t>
  </si>
  <si>
    <t>кв.12,ХV-80</t>
  </si>
  <si>
    <t>Емил Стоянов Дамянов</t>
  </si>
  <si>
    <t>20,09,2007</t>
  </si>
  <si>
    <t>01,06,1996</t>
  </si>
  <si>
    <t>дворно място и сграда</t>
  </si>
  <si>
    <t>кв.5, ХІХ-48</t>
  </si>
  <si>
    <t>Асан Исуф Асан</t>
  </si>
  <si>
    <t>02,11,2007</t>
  </si>
  <si>
    <t>кв.12, ІІ-415</t>
  </si>
  <si>
    <t>Фаридун Иса Мемиш</t>
  </si>
  <si>
    <t>09,10,2007</t>
  </si>
  <si>
    <t>кв.6, ХVІ53</t>
  </si>
  <si>
    <t>Бирол Идмет Бекир</t>
  </si>
  <si>
    <t>ЗКПУ "СНОП"-95</t>
  </si>
  <si>
    <t>продажба</t>
  </si>
  <si>
    <t>52/28,04,2004</t>
  </si>
  <si>
    <t>чл.45, ал.1</t>
  </si>
  <si>
    <t>заповед за търга/замяна</t>
  </si>
  <si>
    <t>заповед за комисия</t>
  </si>
  <si>
    <t>27,03,2007</t>
  </si>
  <si>
    <t>стопански двор</t>
  </si>
  <si>
    <t>224/18,08,2006</t>
  </si>
  <si>
    <t>28,01,2008</t>
  </si>
  <si>
    <t>234/28,12,2006</t>
  </si>
  <si>
    <t>05,09,2008</t>
  </si>
  <si>
    <t xml:space="preserve">имот за замяна </t>
  </si>
  <si>
    <t>15,12,2008</t>
  </si>
  <si>
    <t>78/30,07,2007</t>
  </si>
  <si>
    <t>259/21,08,2008</t>
  </si>
  <si>
    <t>249/30,10,2007</t>
  </si>
  <si>
    <t>имонти за замяна</t>
  </si>
  <si>
    <t>360/11,12,2008</t>
  </si>
  <si>
    <t>2007 год.</t>
  </si>
  <si>
    <t>105/23.04.2008</t>
  </si>
  <si>
    <t>258/21.08.2008</t>
  </si>
  <si>
    <t>заповед на комисия</t>
  </si>
  <si>
    <t>21/09.02.2009</t>
  </si>
  <si>
    <t>19А/06.02.2009</t>
  </si>
  <si>
    <t>276/06.08.2009</t>
  </si>
  <si>
    <t>заповед за търга</t>
  </si>
  <si>
    <t>18/01.02.2010</t>
  </si>
  <si>
    <t>40/18.02.2010</t>
  </si>
  <si>
    <t>84/22.04.2010</t>
  </si>
  <si>
    <t>кв.13, ХІІ-110</t>
  </si>
  <si>
    <t>123/01.06.2010</t>
  </si>
  <si>
    <t>154/30.06.2010</t>
  </si>
  <si>
    <t>243/30.04.2010</t>
  </si>
  <si>
    <t>БТК</t>
  </si>
  <si>
    <t>180/03.08.2010</t>
  </si>
  <si>
    <t>заповед за деактуване</t>
  </si>
  <si>
    <t>на разпоредителните сделки - продажби  и др.</t>
  </si>
  <si>
    <t>на разпоредителните сделки - продажби и др.</t>
  </si>
  <si>
    <t>186/23.08.2010</t>
  </si>
  <si>
    <t>2011 год.</t>
  </si>
  <si>
    <t>стрелково</t>
  </si>
  <si>
    <t xml:space="preserve">кв.38,пар.І,№ </t>
  </si>
  <si>
    <t>Ивелин Христов Иванов</t>
  </si>
  <si>
    <t>39/16.02.2011</t>
  </si>
  <si>
    <t>земеразеделяне</t>
  </si>
  <si>
    <t>"ЕСКАНА" АД гр.Варна</t>
  </si>
  <si>
    <t>62/15.03.2011</t>
  </si>
  <si>
    <t>347/21.12.2010</t>
  </si>
  <si>
    <t>347/21.12.2011</t>
  </si>
  <si>
    <t>294/26.11.2010</t>
  </si>
  <si>
    <t>193/26.08.2010</t>
  </si>
  <si>
    <t>261/22.06.2010</t>
  </si>
  <si>
    <t>господиново</t>
  </si>
  <si>
    <t>№ 050128</t>
  </si>
  <si>
    <t>право на строеж в/у168кв.м</t>
  </si>
  <si>
    <t>чл.62 от ЗЕ</t>
  </si>
  <si>
    <t>315/28.01.2011</t>
  </si>
  <si>
    <t>"Булгартрансгаз" ЕАД</t>
  </si>
  <si>
    <t>224/07.09.2011</t>
  </si>
  <si>
    <t>283/21.10.2011</t>
  </si>
  <si>
    <t>317/10.11.2011</t>
  </si>
  <si>
    <t>акт за поправка 1/19.04.2011</t>
  </si>
  <si>
    <t>кв.10 имот V-206</t>
  </si>
  <si>
    <t>Петър Иванов Динков</t>
  </si>
  <si>
    <t>368/30.06.2011</t>
  </si>
  <si>
    <t>369/30.06.2011</t>
  </si>
  <si>
    <t>370/30.06.2011</t>
  </si>
  <si>
    <t>КАЙНАРДЖА</t>
  </si>
  <si>
    <t>ЗЕМЕРАЗДЕЛЯНЕ</t>
  </si>
  <si>
    <t>ТЪРГ</t>
  </si>
  <si>
    <t>2012 год.</t>
  </si>
  <si>
    <t>"Хоризонт-Русе" АД</t>
  </si>
  <si>
    <t>29/16.02.2012</t>
  </si>
  <si>
    <t>356/30.06.2011</t>
  </si>
  <si>
    <t>357/30.06.2011</t>
  </si>
  <si>
    <t>358/30.06.2011</t>
  </si>
  <si>
    <t>359/30.06.2011</t>
  </si>
  <si>
    <t>360/30.06.2011</t>
  </si>
  <si>
    <t>361/30.06.2011</t>
  </si>
  <si>
    <t>362/30.06.2011</t>
  </si>
  <si>
    <t>363/30.06.2011</t>
  </si>
  <si>
    <t>364/30.06.2011</t>
  </si>
  <si>
    <t>365/30.06.2011</t>
  </si>
  <si>
    <t>366/30.06.2011</t>
  </si>
  <si>
    <t>367/30.06.2011</t>
  </si>
  <si>
    <t>Теодора Димитрова Христакиева</t>
  </si>
  <si>
    <t>ЕТ"Петко Костадинов Петков"</t>
  </si>
  <si>
    <t>кв.21,парцелХІІІ-269</t>
  </si>
  <si>
    <t>108/26.04.2012</t>
  </si>
  <si>
    <t>64/30.03.2012</t>
  </si>
  <si>
    <t>65/30.03.2012</t>
  </si>
  <si>
    <t>66/30.03.2012</t>
  </si>
  <si>
    <t>67/30.03.2012</t>
  </si>
  <si>
    <t>Румен Стефанов Райчев</t>
  </si>
  <si>
    <t>186/26.06.2012</t>
  </si>
  <si>
    <t>25,01,2012</t>
  </si>
  <si>
    <t>297/26,06,2012</t>
  </si>
  <si>
    <t>10,02,2006</t>
  </si>
  <si>
    <t>144/31,08,2012</t>
  </si>
  <si>
    <t>145/31,08,2012</t>
  </si>
  <si>
    <t>146/31,08,2012</t>
  </si>
  <si>
    <t>147/31,08,2012</t>
  </si>
  <si>
    <t>148/31,08,2012</t>
  </si>
  <si>
    <t>149/31,08,2012</t>
  </si>
  <si>
    <t>19,10,2012</t>
  </si>
  <si>
    <t>236/24,07,2012</t>
  </si>
  <si>
    <t>215/16,07,2012</t>
  </si>
  <si>
    <t>59/30,03,2012</t>
  </si>
  <si>
    <t>60/30,03,2012</t>
  </si>
  <si>
    <t>61/30,03,2012</t>
  </si>
  <si>
    <t>62/30,03,2012</t>
  </si>
  <si>
    <t>63/30,03,2012</t>
  </si>
  <si>
    <t>ПЛАТЕНИ 2011</t>
  </si>
  <si>
    <t>ПЛАТЕНИ 2012</t>
  </si>
  <si>
    <t>348/09,11,2012</t>
  </si>
  <si>
    <t>18,10,2012</t>
  </si>
  <si>
    <t>кв.24 упи-І, № 691</t>
  </si>
  <si>
    <t>983идеални части от 3183 кв.м</t>
  </si>
  <si>
    <t>чл.36 от ЗОС ликвидиране съсобственост</t>
  </si>
  <si>
    <t>решение</t>
  </si>
  <si>
    <t>№ 168/31,10,2012</t>
  </si>
  <si>
    <t>"Винарна изба" ООД-Кайнарджа</t>
  </si>
  <si>
    <t>18,12,2012</t>
  </si>
  <si>
    <t>Стоян Дамянов Стоянов</t>
  </si>
  <si>
    <t>17,01,2013</t>
  </si>
  <si>
    <t xml:space="preserve">Петър Михайлов Петров </t>
  </si>
  <si>
    <t>11,03,2013</t>
  </si>
  <si>
    <t>15,03,2013</t>
  </si>
  <si>
    <t>19,03,2013</t>
  </si>
  <si>
    <t>05,04,2013</t>
  </si>
  <si>
    <t>17,04,2013</t>
  </si>
  <si>
    <t>ЕТ "Коси-М-Костадинка Георгиева"</t>
  </si>
  <si>
    <t>кв.12,пар.VІ-84</t>
  </si>
  <si>
    <t>2,160 зп 144+16+234</t>
  </si>
  <si>
    <t>361/23,11,2012</t>
  </si>
  <si>
    <t>167/31,10,2012</t>
  </si>
  <si>
    <t>30/28,01,2013</t>
  </si>
  <si>
    <t>18,02,2012</t>
  </si>
  <si>
    <t>15/21,01,2013</t>
  </si>
  <si>
    <t>188/30,11,2012</t>
  </si>
  <si>
    <t>27,05,2011</t>
  </si>
  <si>
    <t>187/30,11,2012</t>
  </si>
  <si>
    <t>186/30,11,2012</t>
  </si>
  <si>
    <t>25,05,2011</t>
  </si>
  <si>
    <t>185/31,11,2012</t>
  </si>
  <si>
    <t>184/30,11,2012</t>
  </si>
  <si>
    <t>181/30,11,2012</t>
  </si>
  <si>
    <t>Светлин Димитров Савов</t>
  </si>
  <si>
    <t>97/29,03,2013</t>
  </si>
  <si>
    <t>88/25,03,2013</t>
  </si>
  <si>
    <t>124/12,04,2013</t>
  </si>
  <si>
    <t>"Риволи Трейд"</t>
  </si>
  <si>
    <t>08,02,2013</t>
  </si>
  <si>
    <t>кв.18,пар.ХХХІ-101</t>
  </si>
  <si>
    <t>на соб.на сграда</t>
  </si>
  <si>
    <t>225/22,02,2013</t>
  </si>
  <si>
    <t>кв.18,пар.ХХХІІ-101</t>
  </si>
  <si>
    <t>224/22,02,2013</t>
  </si>
  <si>
    <t>168/17,05,2013</t>
  </si>
  <si>
    <t>2013 год.</t>
  </si>
  <si>
    <t>Страна по сделката</t>
  </si>
  <si>
    <t xml:space="preserve">сключени между Община Кайнарджа и физически лица 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</si>
</sst>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#,##0.00\ &quot;лв&quot;"/>
    <numFmt numFmtId="174" formatCode="0.000"/>
    <numFmt numFmtId="175" formatCode="&quot;Да&quot;;&quot;Да&quot;;&quot;Не&quot;"/>
    <numFmt numFmtId="176" formatCode="&quot;Истина&quot;;&quot; Истина &quot;;&quot; Неистина &quot;"/>
    <numFmt numFmtId="177" formatCode="&quot;Включено&quot;;&quot; Включено &quot;;&quot; Изключено &quot;"/>
    <numFmt numFmtId="178" formatCode="[$€-2]\ #,##0.00_);[Red]\([$€-2]\ #,##0.00\)"/>
    <numFmt numFmtId="179" formatCode="0.0000"/>
  </numFmts>
  <fonts count="4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sz val="8"/>
      <name val="Arial"/>
      <family val="0"/>
    </font>
    <font>
      <sz val="16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6" applyNumberFormat="0" applyAlignment="0" applyProtection="0"/>
    <xf numFmtId="0" fontId="39" fillId="29" borderId="2" applyNumberFormat="0" applyAlignment="0" applyProtection="0"/>
    <xf numFmtId="0" fontId="40" fillId="30" borderId="7" applyNumberFormat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185">
    <xf numFmtId="0" fontId="0" fillId="0" borderId="0" xfId="0" applyAlignment="1">
      <alignment/>
    </xf>
    <xf numFmtId="170" fontId="0" fillId="0" borderId="0" xfId="0" applyNumberFormat="1" applyAlignment="1">
      <alignment/>
    </xf>
    <xf numFmtId="0" fontId="0" fillId="0" borderId="10" xfId="0" applyBorder="1" applyAlignment="1">
      <alignment/>
    </xf>
    <xf numFmtId="170" fontId="0" fillId="0" borderId="10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173" fontId="0" fillId="0" borderId="10" xfId="0" applyNumberFormat="1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textRotation="255" wrapText="1"/>
    </xf>
    <xf numFmtId="174" fontId="0" fillId="0" borderId="10" xfId="0" applyNumberFormat="1" applyBorder="1" applyAlignment="1">
      <alignment horizontal="center" wrapText="1"/>
    </xf>
    <xf numFmtId="174" fontId="0" fillId="0" borderId="10" xfId="0" applyNumberFormat="1" applyBorder="1" applyAlignment="1">
      <alignment/>
    </xf>
    <xf numFmtId="174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0" fontId="0" fillId="0" borderId="10" xfId="0" applyFill="1" applyBorder="1" applyAlignment="1">
      <alignment horizontal="right"/>
    </xf>
    <xf numFmtId="174" fontId="0" fillId="0" borderId="10" xfId="0" applyNumberForma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74" fontId="4" fillId="0" borderId="1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70" fontId="7" fillId="0" borderId="0" xfId="0" applyNumberFormat="1" applyFont="1" applyAlignment="1">
      <alignment/>
    </xf>
    <xf numFmtId="170" fontId="6" fillId="0" borderId="10" xfId="0" applyNumberFormat="1" applyFont="1" applyBorder="1" applyAlignment="1">
      <alignment/>
    </xf>
    <xf numFmtId="174" fontId="6" fillId="0" borderId="0" xfId="0" applyNumberFormat="1" applyFont="1" applyAlignment="1">
      <alignment/>
    </xf>
    <xf numFmtId="174" fontId="6" fillId="0" borderId="10" xfId="0" applyNumberFormat="1" applyFont="1" applyBorder="1" applyAlignment="1">
      <alignment horizontal="right"/>
    </xf>
    <xf numFmtId="174" fontId="6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14" fontId="4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/>
    </xf>
    <xf numFmtId="173" fontId="6" fillId="0" borderId="1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174" fontId="0" fillId="0" borderId="10" xfId="0" applyNumberFormat="1" applyFont="1" applyBorder="1" applyAlignment="1">
      <alignment horizontal="right"/>
    </xf>
    <xf numFmtId="174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170" fontId="0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74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0" fontId="0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10" fillId="0" borderId="10" xfId="0" applyNumberFormat="1" applyFont="1" applyBorder="1" applyAlignment="1">
      <alignment horizontal="right"/>
    </xf>
    <xf numFmtId="0" fontId="0" fillId="0" borderId="13" xfId="0" applyBorder="1" applyAlignment="1">
      <alignment wrapText="1"/>
    </xf>
    <xf numFmtId="170" fontId="7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3" xfId="0" applyBorder="1" applyAlignment="1">
      <alignment horizontal="right"/>
    </xf>
    <xf numFmtId="174" fontId="0" fillId="0" borderId="13" xfId="0" applyNumberFormat="1" applyBorder="1" applyAlignment="1">
      <alignment/>
    </xf>
    <xf numFmtId="173" fontId="0" fillId="0" borderId="13" xfId="0" applyNumberFormat="1" applyBorder="1" applyAlignment="1">
      <alignment/>
    </xf>
    <xf numFmtId="173" fontId="0" fillId="0" borderId="13" xfId="0" applyNumberFormat="1" applyFont="1" applyBorder="1" applyAlignment="1">
      <alignment/>
    </xf>
    <xf numFmtId="0" fontId="0" fillId="0" borderId="13" xfId="0" applyFill="1" applyBorder="1" applyAlignment="1">
      <alignment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174" fontId="0" fillId="0" borderId="0" xfId="0" applyNumberFormat="1" applyBorder="1" applyAlignment="1">
      <alignment/>
    </xf>
    <xf numFmtId="173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right"/>
    </xf>
    <xf numFmtId="170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174" fontId="1" fillId="0" borderId="10" xfId="0" applyNumberFormat="1" applyFont="1" applyBorder="1" applyAlignment="1">
      <alignment horizontal="center" wrapText="1"/>
    </xf>
    <xf numFmtId="17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/>
    </xf>
    <xf numFmtId="174" fontId="6" fillId="0" borderId="0" xfId="0" applyNumberFormat="1" applyFont="1" applyBorder="1" applyAlignment="1">
      <alignment/>
    </xf>
    <xf numFmtId="170" fontId="6" fillId="0" borderId="0" xfId="0" applyNumberFormat="1" applyFont="1" applyBorder="1" applyAlignment="1">
      <alignment/>
    </xf>
    <xf numFmtId="174" fontId="0" fillId="0" borderId="0" xfId="0" applyNumberFormat="1" applyBorder="1" applyAlignment="1">
      <alignment horizontal="right"/>
    </xf>
    <xf numFmtId="173" fontId="0" fillId="0" borderId="0" xfId="0" applyNumberFormat="1" applyBorder="1" applyAlignment="1">
      <alignment/>
    </xf>
    <xf numFmtId="174" fontId="4" fillId="0" borderId="0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0" fontId="0" fillId="0" borderId="0" xfId="0" applyFont="1" applyBorder="1" applyAlignment="1">
      <alignment/>
    </xf>
    <xf numFmtId="170" fontId="7" fillId="0" borderId="0" xfId="0" applyNumberFormat="1" applyFont="1" applyBorder="1" applyAlignment="1">
      <alignment/>
    </xf>
    <xf numFmtId="174" fontId="1" fillId="0" borderId="10" xfId="0" applyNumberFormat="1" applyFont="1" applyBorder="1" applyAlignment="1">
      <alignment/>
    </xf>
    <xf numFmtId="174" fontId="1" fillId="0" borderId="10" xfId="0" applyNumberFormat="1" applyFont="1" applyFill="1" applyBorder="1" applyAlignment="1">
      <alignment horizontal="right"/>
    </xf>
    <xf numFmtId="174" fontId="1" fillId="0" borderId="0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0" fontId="0" fillId="0" borderId="14" xfId="0" applyFill="1" applyBorder="1" applyAlignment="1">
      <alignment horizontal="center" wrapText="1"/>
    </xf>
    <xf numFmtId="170" fontId="0" fillId="0" borderId="13" xfId="0" applyNumberFormat="1" applyBorder="1" applyAlignment="1">
      <alignment/>
    </xf>
    <xf numFmtId="14" fontId="0" fillId="0" borderId="0" xfId="0" applyNumberFormat="1" applyBorder="1" applyAlignment="1">
      <alignment/>
    </xf>
    <xf numFmtId="14" fontId="4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 shrinkToFit="1"/>
    </xf>
    <xf numFmtId="0" fontId="4" fillId="0" borderId="10" xfId="0" applyFont="1" applyBorder="1" applyAlignment="1">
      <alignment shrinkToFi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2" xfId="0" applyFont="1" applyFill="1" applyBorder="1" applyAlignment="1">
      <alignment shrinkToFit="1"/>
    </xf>
    <xf numFmtId="14" fontId="1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174" fontId="1" fillId="0" borderId="13" xfId="0" applyNumberFormat="1" applyFont="1" applyBorder="1" applyAlignment="1">
      <alignment/>
    </xf>
    <xf numFmtId="0" fontId="1" fillId="0" borderId="10" xfId="0" applyFont="1" applyFill="1" applyBorder="1" applyAlignment="1">
      <alignment shrinkToFit="1"/>
    </xf>
    <xf numFmtId="170" fontId="0" fillId="0" borderId="10" xfId="0" applyNumberFormat="1" applyFill="1" applyBorder="1" applyAlignment="1">
      <alignment/>
    </xf>
    <xf numFmtId="174" fontId="1" fillId="0" borderId="0" xfId="0" applyNumberFormat="1" applyFont="1" applyBorder="1" applyAlignment="1">
      <alignment horizontal="right"/>
    </xf>
    <xf numFmtId="0" fontId="0" fillId="0" borderId="13" xfId="0" applyFill="1" applyBorder="1" applyAlignment="1">
      <alignment/>
    </xf>
    <xf numFmtId="170" fontId="0" fillId="0" borderId="13" xfId="0" applyNumberFormat="1" applyFill="1" applyBorder="1" applyAlignment="1">
      <alignment/>
    </xf>
    <xf numFmtId="14" fontId="0" fillId="0" borderId="13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9" fontId="0" fillId="0" borderId="0" xfId="58" applyFont="1" applyBorder="1" applyAlignment="1">
      <alignment horizontal="right" indent="1"/>
    </xf>
    <xf numFmtId="9" fontId="0" fillId="0" borderId="0" xfId="58" applyFont="1" applyBorder="1" applyAlignment="1">
      <alignment/>
    </xf>
    <xf numFmtId="0" fontId="1" fillId="0" borderId="12" xfId="0" applyFont="1" applyBorder="1" applyAlignment="1">
      <alignment/>
    </xf>
    <xf numFmtId="174" fontId="1" fillId="0" borderId="11" xfId="0" applyNumberFormat="1" applyFont="1" applyBorder="1" applyAlignment="1">
      <alignment wrapText="1"/>
    </xf>
    <xf numFmtId="174" fontId="1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 shrinkToFit="1"/>
    </xf>
    <xf numFmtId="0" fontId="4" fillId="0" borderId="10" xfId="0" applyFont="1" applyBorder="1" applyAlignment="1">
      <alignment/>
    </xf>
    <xf numFmtId="174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shrinkToFit="1"/>
    </xf>
    <xf numFmtId="0" fontId="5" fillId="0" borderId="10" xfId="0" applyFont="1" applyBorder="1" applyAlignment="1">
      <alignment horizontal="center"/>
    </xf>
    <xf numFmtId="174" fontId="5" fillId="0" borderId="10" xfId="0" applyNumberFormat="1" applyFont="1" applyBorder="1" applyAlignment="1">
      <alignment/>
    </xf>
    <xf numFmtId="170" fontId="5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0" xfId="0" applyNumberFormat="1" applyFont="1" applyBorder="1" applyAlignment="1">
      <alignment/>
    </xf>
    <xf numFmtId="174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horizontal="right"/>
    </xf>
    <xf numFmtId="44" fontId="0" fillId="0" borderId="10" xfId="58" applyNumberFormat="1" applyFont="1" applyBorder="1" applyAlignment="1">
      <alignment/>
    </xf>
    <xf numFmtId="14" fontId="5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shrinkToFit="1"/>
    </xf>
    <xf numFmtId="0" fontId="5" fillId="0" borderId="10" xfId="0" applyFont="1" applyFill="1" applyBorder="1" applyAlignment="1">
      <alignment shrinkToFi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74" fontId="1" fillId="0" borderId="15" xfId="0" applyNumberFormat="1" applyFont="1" applyBorder="1" applyAlignment="1">
      <alignment horizontal="center" wrapText="1"/>
    </xf>
    <xf numFmtId="174" fontId="1" fillId="0" borderId="16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27"/>
  <sheetViews>
    <sheetView zoomScale="75" zoomScaleNormal="75" zoomScalePageLayoutView="0" workbookViewId="0" topLeftCell="A1">
      <selection activeCell="Q6" sqref="Q6"/>
    </sheetView>
  </sheetViews>
  <sheetFormatPr defaultColWidth="9.140625" defaultRowHeight="12.75"/>
  <cols>
    <col min="1" max="1" width="0.71875" style="0" customWidth="1"/>
    <col min="2" max="2" width="3.421875" style="161" customWidth="1"/>
    <col min="3" max="3" width="9.8515625" style="161" customWidth="1"/>
    <col min="4" max="4" width="4.7109375" style="0" customWidth="1"/>
    <col min="5" max="5" width="9.57421875" style="25" customWidth="1"/>
    <col min="6" max="6" width="7.8515625" style="11" customWidth="1"/>
    <col min="7" max="7" width="15.28125" style="120" customWidth="1"/>
    <col min="8" max="8" width="8.421875" style="18" customWidth="1"/>
    <col min="9" max="9" width="11.8515625" style="18" customWidth="1"/>
    <col min="10" max="10" width="13.28125" style="18" customWidth="1"/>
    <col min="11" max="11" width="13.140625" style="0" customWidth="1"/>
    <col min="12" max="12" width="12.421875" style="0" customWidth="1"/>
    <col min="13" max="13" width="13.00390625" style="0" customWidth="1"/>
    <col min="14" max="14" width="14.421875" style="0" customWidth="1"/>
    <col min="15" max="15" width="6.7109375" style="0" customWidth="1"/>
    <col min="16" max="16" width="13.57421875" style="11" customWidth="1"/>
    <col min="17" max="17" width="30.57421875" style="0" customWidth="1"/>
    <col min="18" max="18" width="4.8515625" style="0" customWidth="1"/>
    <col min="19" max="19" width="11.8515625" style="0" customWidth="1"/>
    <col min="20" max="20" width="12.140625" style="0" customWidth="1"/>
    <col min="21" max="21" width="13.140625" style="0" customWidth="1"/>
    <col min="22" max="22" width="11.8515625" style="0" customWidth="1"/>
  </cols>
  <sheetData>
    <row r="1" spans="5:15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5:16" ht="17.25">
      <c r="E2" s="167" t="s">
        <v>248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9:13" ht="12.75">
      <c r="I3" s="168" t="s">
        <v>370</v>
      </c>
      <c r="J3" s="168"/>
      <c r="K3" s="168"/>
      <c r="L3" s="168"/>
      <c r="M3" s="168"/>
    </row>
    <row r="5" spans="3:14" ht="15">
      <c r="C5" s="169" t="s">
        <v>2</v>
      </c>
      <c r="D5" s="170"/>
      <c r="E5" s="170"/>
      <c r="F5" s="170"/>
      <c r="G5" s="170"/>
      <c r="H5" s="171"/>
      <c r="I5" s="50"/>
      <c r="J5" s="50"/>
      <c r="K5" s="172" t="s">
        <v>3</v>
      </c>
      <c r="L5" s="172"/>
      <c r="M5" s="172"/>
      <c r="N5" s="172"/>
    </row>
    <row r="6" spans="2:21" ht="66">
      <c r="B6" s="162" t="s">
        <v>11</v>
      </c>
      <c r="C6" s="162" t="s">
        <v>0</v>
      </c>
      <c r="D6" s="14" t="s">
        <v>17</v>
      </c>
      <c r="E6" s="22" t="s">
        <v>18</v>
      </c>
      <c r="F6" s="12" t="s">
        <v>19</v>
      </c>
      <c r="G6" s="4" t="s">
        <v>1</v>
      </c>
      <c r="H6" s="15" t="s">
        <v>44</v>
      </c>
      <c r="I6" s="15" t="s">
        <v>236</v>
      </c>
      <c r="J6" s="15" t="s">
        <v>215</v>
      </c>
      <c r="K6" s="13" t="s">
        <v>4</v>
      </c>
      <c r="L6" s="10" t="s">
        <v>5</v>
      </c>
      <c r="M6" s="4" t="s">
        <v>6</v>
      </c>
      <c r="N6" s="4" t="s">
        <v>97</v>
      </c>
      <c r="O6" s="10" t="s">
        <v>8</v>
      </c>
      <c r="P6" s="10" t="s">
        <v>9</v>
      </c>
      <c r="Q6" s="4" t="s">
        <v>371</v>
      </c>
      <c r="R6" s="30" t="s">
        <v>53</v>
      </c>
      <c r="S6" s="30" t="s">
        <v>50</v>
      </c>
      <c r="T6" s="30" t="s">
        <v>59</v>
      </c>
      <c r="U6" s="48" t="s">
        <v>100</v>
      </c>
    </row>
    <row r="7" spans="2:22" s="39" customFormat="1" ht="34.5">
      <c r="B7" s="146">
        <v>1</v>
      </c>
      <c r="C7" s="163" t="s">
        <v>161</v>
      </c>
      <c r="D7" s="146">
        <v>64</v>
      </c>
      <c r="E7" s="147">
        <v>40014</v>
      </c>
      <c r="F7" s="148" t="s">
        <v>88</v>
      </c>
      <c r="G7" s="149" t="s">
        <v>343</v>
      </c>
      <c r="H7" s="145" t="s">
        <v>344</v>
      </c>
      <c r="I7" s="150" t="s">
        <v>345</v>
      </c>
      <c r="J7" s="150" t="s">
        <v>345</v>
      </c>
      <c r="K7" s="151">
        <v>18000</v>
      </c>
      <c r="L7" s="151">
        <v>9476.2</v>
      </c>
      <c r="M7" s="151">
        <v>18200</v>
      </c>
      <c r="N7" s="151">
        <v>18200</v>
      </c>
      <c r="O7" s="146" t="s">
        <v>15</v>
      </c>
      <c r="P7" s="146" t="s">
        <v>346</v>
      </c>
      <c r="Q7" s="146" t="s">
        <v>334</v>
      </c>
      <c r="R7" s="146">
        <v>9</v>
      </c>
      <c r="S7" s="158" t="s">
        <v>335</v>
      </c>
      <c r="T7" s="38">
        <v>41260</v>
      </c>
      <c r="U7" s="152" t="s">
        <v>347</v>
      </c>
      <c r="V7" s="1"/>
    </row>
    <row r="8" spans="2:22" ht="20.25">
      <c r="B8" s="146">
        <f>B7+1</f>
        <v>2</v>
      </c>
      <c r="C8" s="148" t="s">
        <v>98</v>
      </c>
      <c r="D8" s="146">
        <v>83</v>
      </c>
      <c r="E8" s="147" t="s">
        <v>354</v>
      </c>
      <c r="F8" s="143" t="s">
        <v>108</v>
      </c>
      <c r="G8" s="149">
        <v>90006</v>
      </c>
      <c r="H8" s="150">
        <v>0.865</v>
      </c>
      <c r="I8" s="150" t="s">
        <v>349</v>
      </c>
      <c r="J8" s="150" t="s">
        <v>349</v>
      </c>
      <c r="K8" s="151">
        <v>1218</v>
      </c>
      <c r="L8" s="151">
        <v>1141.8</v>
      </c>
      <c r="M8" s="151">
        <v>1278</v>
      </c>
      <c r="N8" s="151">
        <v>1278</v>
      </c>
      <c r="O8" s="146" t="s">
        <v>15</v>
      </c>
      <c r="P8" s="146" t="s">
        <v>357</v>
      </c>
      <c r="Q8" s="146" t="s">
        <v>336</v>
      </c>
      <c r="R8" s="146">
        <v>45</v>
      </c>
      <c r="S8" s="158" t="s">
        <v>337</v>
      </c>
      <c r="T8" s="153" t="s">
        <v>348</v>
      </c>
      <c r="U8" s="152" t="s">
        <v>360</v>
      </c>
      <c r="V8" s="1"/>
    </row>
    <row r="9" spans="2:22" ht="20.25">
      <c r="B9" s="146">
        <f aca="true" t="shared" si="0" ref="B9:B14">B8+1</f>
        <v>3</v>
      </c>
      <c r="C9" s="148" t="s">
        <v>98</v>
      </c>
      <c r="D9" s="146">
        <v>94</v>
      </c>
      <c r="E9" s="147" t="s">
        <v>354</v>
      </c>
      <c r="F9" s="143" t="s">
        <v>108</v>
      </c>
      <c r="G9" s="149">
        <v>90052</v>
      </c>
      <c r="H9" s="150">
        <v>1.114</v>
      </c>
      <c r="I9" s="150" t="s">
        <v>349</v>
      </c>
      <c r="J9" s="150" t="s">
        <v>349</v>
      </c>
      <c r="K9" s="151">
        <v>882</v>
      </c>
      <c r="L9" s="151">
        <v>165.3</v>
      </c>
      <c r="M9" s="151">
        <v>942</v>
      </c>
      <c r="N9" s="151">
        <v>942</v>
      </c>
      <c r="O9" s="146" t="s">
        <v>15</v>
      </c>
      <c r="P9" s="146" t="s">
        <v>356</v>
      </c>
      <c r="Q9" s="146" t="s">
        <v>296</v>
      </c>
      <c r="R9" s="146">
        <v>47</v>
      </c>
      <c r="S9" s="158" t="s">
        <v>338</v>
      </c>
      <c r="T9" s="153" t="s">
        <v>348</v>
      </c>
      <c r="U9" s="152" t="s">
        <v>361</v>
      </c>
      <c r="V9" s="1"/>
    </row>
    <row r="10" spans="2:22" ht="20.25">
      <c r="B10" s="146">
        <f t="shared" si="0"/>
        <v>4</v>
      </c>
      <c r="C10" s="148" t="s">
        <v>98</v>
      </c>
      <c r="D10" s="146">
        <v>95</v>
      </c>
      <c r="E10" s="147" t="s">
        <v>354</v>
      </c>
      <c r="F10" s="143" t="s">
        <v>108</v>
      </c>
      <c r="G10" s="149">
        <v>90054</v>
      </c>
      <c r="H10" s="150">
        <v>0.837</v>
      </c>
      <c r="I10" s="150" t="s">
        <v>349</v>
      </c>
      <c r="J10" s="150" t="s">
        <v>349</v>
      </c>
      <c r="K10" s="151">
        <v>663</v>
      </c>
      <c r="L10" s="151">
        <v>124.2</v>
      </c>
      <c r="M10" s="151">
        <v>723</v>
      </c>
      <c r="N10" s="151">
        <v>723</v>
      </c>
      <c r="O10" s="146" t="s">
        <v>15</v>
      </c>
      <c r="P10" s="146" t="s">
        <v>355</v>
      </c>
      <c r="Q10" s="146" t="s">
        <v>296</v>
      </c>
      <c r="R10" s="146">
        <v>47</v>
      </c>
      <c r="S10" s="158" t="s">
        <v>338</v>
      </c>
      <c r="T10" s="153" t="s">
        <v>348</v>
      </c>
      <c r="U10" s="152" t="s">
        <v>361</v>
      </c>
      <c r="V10" s="1"/>
    </row>
    <row r="11" spans="2:22" ht="20.25">
      <c r="B11" s="146">
        <f t="shared" si="0"/>
        <v>5</v>
      </c>
      <c r="C11" s="148" t="s">
        <v>98</v>
      </c>
      <c r="D11" s="146">
        <v>128</v>
      </c>
      <c r="E11" s="147" t="s">
        <v>351</v>
      </c>
      <c r="F11" s="143" t="s">
        <v>108</v>
      </c>
      <c r="G11" s="149">
        <v>90621</v>
      </c>
      <c r="H11" s="150">
        <v>1.125</v>
      </c>
      <c r="I11" s="150" t="s">
        <v>349</v>
      </c>
      <c r="J11" s="150" t="s">
        <v>349</v>
      </c>
      <c r="K11" s="151">
        <v>794</v>
      </c>
      <c r="L11" s="151">
        <v>95.7</v>
      </c>
      <c r="M11" s="151">
        <v>854</v>
      </c>
      <c r="N11" s="151">
        <v>854</v>
      </c>
      <c r="O11" s="146" t="s">
        <v>15</v>
      </c>
      <c r="P11" s="146" t="s">
        <v>353</v>
      </c>
      <c r="Q11" s="146" t="s">
        <v>296</v>
      </c>
      <c r="R11" s="146">
        <v>47</v>
      </c>
      <c r="S11" s="158" t="s">
        <v>338</v>
      </c>
      <c r="T11" s="153" t="s">
        <v>348</v>
      </c>
      <c r="U11" s="152" t="s">
        <v>361</v>
      </c>
      <c r="V11" s="1"/>
    </row>
    <row r="12" spans="2:22" ht="20.25">
      <c r="B12" s="146">
        <f t="shared" si="0"/>
        <v>6</v>
      </c>
      <c r="C12" s="148" t="s">
        <v>98</v>
      </c>
      <c r="D12" s="146">
        <v>130</v>
      </c>
      <c r="E12" s="147" t="s">
        <v>351</v>
      </c>
      <c r="F12" s="143" t="s">
        <v>108</v>
      </c>
      <c r="G12" s="149">
        <v>90628</v>
      </c>
      <c r="H12" s="150">
        <v>1.427</v>
      </c>
      <c r="I12" s="150" t="s">
        <v>349</v>
      </c>
      <c r="J12" s="150" t="s">
        <v>349</v>
      </c>
      <c r="K12" s="151">
        <v>1007</v>
      </c>
      <c r="L12" s="151">
        <v>121.4</v>
      </c>
      <c r="M12" s="151">
        <v>1067</v>
      </c>
      <c r="N12" s="151">
        <v>1067</v>
      </c>
      <c r="O12" s="146" t="s">
        <v>15</v>
      </c>
      <c r="P12" s="146" t="s">
        <v>352</v>
      </c>
      <c r="Q12" s="146" t="s">
        <v>296</v>
      </c>
      <c r="R12" s="146">
        <v>47</v>
      </c>
      <c r="S12" s="158" t="s">
        <v>338</v>
      </c>
      <c r="T12" s="153" t="s">
        <v>348</v>
      </c>
      <c r="U12" s="152" t="s">
        <v>361</v>
      </c>
      <c r="V12" s="1"/>
    </row>
    <row r="13" spans="2:22" ht="20.25">
      <c r="B13" s="146">
        <f t="shared" si="0"/>
        <v>7</v>
      </c>
      <c r="C13" s="148" t="s">
        <v>98</v>
      </c>
      <c r="D13" s="146">
        <v>36</v>
      </c>
      <c r="E13" s="147" t="s">
        <v>326</v>
      </c>
      <c r="F13" s="143" t="s">
        <v>108</v>
      </c>
      <c r="G13" s="149">
        <v>105042</v>
      </c>
      <c r="H13" s="150">
        <v>0.331</v>
      </c>
      <c r="I13" s="150" t="s">
        <v>349</v>
      </c>
      <c r="J13" s="150" t="s">
        <v>349</v>
      </c>
      <c r="K13" s="151">
        <v>1266</v>
      </c>
      <c r="L13" s="151">
        <v>89.1</v>
      </c>
      <c r="M13" s="151">
        <v>1326</v>
      </c>
      <c r="N13" s="151">
        <v>1326</v>
      </c>
      <c r="O13" s="146" t="s">
        <v>15</v>
      </c>
      <c r="P13" s="146" t="s">
        <v>350</v>
      </c>
      <c r="Q13" s="146" t="s">
        <v>358</v>
      </c>
      <c r="R13" s="146">
        <v>48</v>
      </c>
      <c r="S13" s="158" t="s">
        <v>339</v>
      </c>
      <c r="T13" s="153" t="s">
        <v>348</v>
      </c>
      <c r="U13" s="152" t="s">
        <v>359</v>
      </c>
      <c r="V13" s="1"/>
    </row>
    <row r="14" spans="2:22" ht="36">
      <c r="B14" s="146">
        <f t="shared" si="0"/>
        <v>8</v>
      </c>
      <c r="C14" s="148" t="s">
        <v>45</v>
      </c>
      <c r="D14" s="146">
        <v>38</v>
      </c>
      <c r="E14" s="147" t="s">
        <v>363</v>
      </c>
      <c r="F14" s="143" t="s">
        <v>88</v>
      </c>
      <c r="G14" s="149" t="s">
        <v>364</v>
      </c>
      <c r="H14" s="150">
        <v>0.3</v>
      </c>
      <c r="I14" s="150"/>
      <c r="J14" s="150"/>
      <c r="K14" s="151">
        <v>3037.5</v>
      </c>
      <c r="L14" s="151">
        <v>1852.5</v>
      </c>
      <c r="M14" s="151">
        <v>3077.5</v>
      </c>
      <c r="N14" s="151">
        <v>3077.5</v>
      </c>
      <c r="O14" s="155" t="s">
        <v>365</v>
      </c>
      <c r="P14" s="146" t="s">
        <v>366</v>
      </c>
      <c r="Q14" s="146" t="s">
        <v>362</v>
      </c>
      <c r="R14" s="146">
        <v>58</v>
      </c>
      <c r="S14" s="158" t="s">
        <v>340</v>
      </c>
      <c r="T14" s="38"/>
      <c r="U14" s="2"/>
      <c r="V14" s="1"/>
    </row>
    <row r="15" spans="2:21" s="39" customFormat="1" ht="34.5">
      <c r="B15" s="146">
        <v>9</v>
      </c>
      <c r="C15" s="164" t="s">
        <v>45</v>
      </c>
      <c r="D15" s="2">
        <v>39</v>
      </c>
      <c r="E15" s="156" t="s">
        <v>363</v>
      </c>
      <c r="F15" s="144" t="s">
        <v>88</v>
      </c>
      <c r="G15" s="149" t="s">
        <v>367</v>
      </c>
      <c r="H15" s="154">
        <v>0.159</v>
      </c>
      <c r="I15" s="68"/>
      <c r="J15" s="68"/>
      <c r="K15" s="157">
        <v>1550.25</v>
      </c>
      <c r="L15" s="28">
        <v>981.8</v>
      </c>
      <c r="M15" s="8">
        <v>1590.25</v>
      </c>
      <c r="N15" s="3">
        <v>1590.25</v>
      </c>
      <c r="O15" s="155" t="s">
        <v>365</v>
      </c>
      <c r="P15" s="146" t="s">
        <v>368</v>
      </c>
      <c r="Q15" s="159" t="s">
        <v>342</v>
      </c>
      <c r="R15" s="159">
        <v>62</v>
      </c>
      <c r="S15" s="160" t="s">
        <v>341</v>
      </c>
      <c r="T15" s="2"/>
      <c r="U15" s="152" t="s">
        <v>369</v>
      </c>
    </row>
    <row r="16" spans="2:21" s="39" customFormat="1" ht="12.75">
      <c r="B16" s="146"/>
      <c r="C16" s="159"/>
      <c r="D16" s="2"/>
      <c r="E16" s="24"/>
      <c r="F16" s="9"/>
      <c r="G16" s="37"/>
      <c r="H16" s="17"/>
      <c r="I16" s="17"/>
      <c r="J16" s="17"/>
      <c r="K16" s="8"/>
      <c r="L16" s="28"/>
      <c r="M16" s="8"/>
      <c r="N16" s="3">
        <f>SUM(N7:N15)</f>
        <v>29057.75</v>
      </c>
      <c r="O16" s="9"/>
      <c r="P16" s="5"/>
      <c r="Q16" s="2"/>
      <c r="R16" s="2"/>
      <c r="S16" s="2"/>
      <c r="T16" s="2"/>
      <c r="U16" s="2"/>
    </row>
    <row r="17" spans="2:16" s="39" customFormat="1" ht="12.75">
      <c r="B17" s="166"/>
      <c r="C17" s="165"/>
      <c r="E17" s="99"/>
      <c r="F17" s="92"/>
      <c r="G17" s="122"/>
      <c r="H17" s="103"/>
      <c r="I17" s="103"/>
      <c r="J17" s="103"/>
      <c r="K17" s="104"/>
      <c r="L17" s="85"/>
      <c r="M17" s="104"/>
      <c r="N17" s="102"/>
      <c r="O17" s="92"/>
      <c r="P17" s="102"/>
    </row>
    <row r="18" spans="2:16" s="39" customFormat="1" ht="12.75">
      <c r="B18" s="166"/>
      <c r="C18" s="165"/>
      <c r="E18" s="99"/>
      <c r="F18" s="92"/>
      <c r="G18" s="122"/>
      <c r="H18" s="103"/>
      <c r="I18" s="103"/>
      <c r="J18" s="103"/>
      <c r="K18" s="104"/>
      <c r="L18" s="85"/>
      <c r="M18" s="104"/>
      <c r="N18" s="94"/>
      <c r="O18" s="92"/>
      <c r="P18" s="102"/>
    </row>
    <row r="19" spans="2:16" s="39" customFormat="1" ht="12.75">
      <c r="B19" s="166"/>
      <c r="C19" s="165"/>
      <c r="E19" s="99"/>
      <c r="F19" s="92"/>
      <c r="G19" s="122"/>
      <c r="H19" s="103"/>
      <c r="I19" s="138"/>
      <c r="J19" s="103"/>
      <c r="K19" s="104"/>
      <c r="L19" s="85"/>
      <c r="M19" s="104"/>
      <c r="N19" s="94"/>
      <c r="O19" s="92"/>
      <c r="P19" s="82"/>
    </row>
    <row r="20" spans="2:16" s="39" customFormat="1" ht="12.75">
      <c r="B20" s="166"/>
      <c r="C20" s="165"/>
      <c r="E20" s="99"/>
      <c r="F20" s="92"/>
      <c r="G20" s="122"/>
      <c r="H20" s="106"/>
      <c r="I20" s="106"/>
      <c r="J20" s="106"/>
      <c r="K20" s="104"/>
      <c r="L20" s="85"/>
      <c r="M20" s="104"/>
      <c r="N20" s="102"/>
      <c r="O20" s="92"/>
      <c r="P20" s="82"/>
    </row>
    <row r="21" spans="2:17" s="39" customFormat="1" ht="12.75">
      <c r="B21" s="166"/>
      <c r="C21" s="165"/>
      <c r="D21" s="86"/>
      <c r="E21" s="99"/>
      <c r="F21" s="92"/>
      <c r="G21" s="123"/>
      <c r="H21" s="107"/>
      <c r="I21" s="107"/>
      <c r="J21" s="107"/>
      <c r="L21" s="108"/>
      <c r="N21" s="94"/>
      <c r="O21" s="95"/>
      <c r="P21" s="82"/>
      <c r="Q21" s="86"/>
    </row>
    <row r="22" spans="2:17" s="39" customFormat="1" ht="12.75">
      <c r="B22" s="166"/>
      <c r="C22" s="165"/>
      <c r="D22" s="86"/>
      <c r="E22" s="81"/>
      <c r="F22" s="92"/>
      <c r="G22" s="123"/>
      <c r="H22" s="84"/>
      <c r="I22" s="84"/>
      <c r="J22" s="84"/>
      <c r="N22" s="94"/>
      <c r="O22" s="95"/>
      <c r="P22" s="82"/>
      <c r="Q22" s="86"/>
    </row>
    <row r="23" spans="2:16" s="39" customFormat="1" ht="13.5">
      <c r="B23" s="166"/>
      <c r="C23" s="166"/>
      <c r="E23" s="81"/>
      <c r="F23" s="82"/>
      <c r="G23" s="122"/>
      <c r="H23" s="101"/>
      <c r="I23" s="101"/>
      <c r="J23" s="101"/>
      <c r="N23" s="109"/>
      <c r="P23" s="82"/>
    </row>
    <row r="24" ht="12.75">
      <c r="N24" s="1"/>
    </row>
    <row r="25" ht="12.75">
      <c r="K25" s="1"/>
    </row>
    <row r="26" ht="12.75">
      <c r="K26" s="1"/>
    </row>
    <row r="27" ht="12.75">
      <c r="K27" s="1"/>
    </row>
  </sheetData>
  <sheetProtection/>
  <mergeCells count="5">
    <mergeCell ref="E1:O1"/>
    <mergeCell ref="E2:P2"/>
    <mergeCell ref="I3:M3"/>
    <mergeCell ref="C5:H5"/>
    <mergeCell ref="K5:N5"/>
  </mergeCells>
  <printOptions/>
  <pageMargins left="0.7480314960629921" right="0.7480314960629921" top="0" bottom="0" header="0" footer="0"/>
  <pageSetup horizontalDpi="600" verticalDpi="600" orientation="landscape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40"/>
  <sheetViews>
    <sheetView zoomScalePageLayoutView="0" workbookViewId="0" topLeftCell="J1">
      <selection activeCell="S6" sqref="S6"/>
    </sheetView>
  </sheetViews>
  <sheetFormatPr defaultColWidth="9.140625" defaultRowHeight="12.75"/>
  <cols>
    <col min="1" max="1" width="0.71875" style="0" customWidth="1"/>
    <col min="2" max="2" width="2.421875" style="0" customWidth="1"/>
    <col min="3" max="3" width="10.140625" style="0" customWidth="1"/>
    <col min="4" max="4" width="3.8515625" style="0" customWidth="1"/>
    <col min="5" max="5" width="9.57421875" style="25" customWidth="1"/>
    <col min="6" max="6" width="10.28125" style="11" customWidth="1"/>
    <col min="7" max="7" width="13.421875" style="11" customWidth="1"/>
    <col min="8" max="8" width="8.00390625" style="57" customWidth="1"/>
    <col min="9" max="9" width="11.140625" style="18" customWidth="1"/>
    <col min="10" max="10" width="12.8515625" style="18" customWidth="1"/>
    <col min="11" max="11" width="12.57421875" style="18" customWidth="1"/>
    <col min="12" max="12" width="13.57421875" style="0" customWidth="1"/>
    <col min="13" max="13" width="13.00390625" style="0" customWidth="1"/>
    <col min="14" max="14" width="11.8515625" style="0" customWidth="1"/>
    <col min="15" max="15" width="11.57421875" style="0" customWidth="1"/>
    <col min="16" max="16" width="4.421875" style="0" customWidth="1"/>
    <col min="17" max="17" width="5.28125" style="0" customWidth="1"/>
    <col min="18" max="18" width="10.7109375" style="11" customWidth="1"/>
    <col min="19" max="19" width="13.8515625" style="61" customWidth="1"/>
    <col min="20" max="20" width="3.57421875" style="0" customWidth="1"/>
    <col min="21" max="21" width="10.140625" style="0" customWidth="1"/>
    <col min="22" max="22" width="2.140625" style="0" customWidth="1"/>
  </cols>
  <sheetData>
    <row r="1" spans="5:17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49"/>
    </row>
    <row r="2" spans="5:18" ht="17.25">
      <c r="E2" s="167" t="s">
        <v>247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9:12" ht="12.75">
      <c r="I3" s="168" t="s">
        <v>110</v>
      </c>
      <c r="J3" s="168"/>
      <c r="K3" s="168"/>
      <c r="L3" s="168"/>
    </row>
    <row r="4" ht="17.25" customHeight="1"/>
    <row r="5" spans="3:21" ht="15">
      <c r="C5" s="169" t="s">
        <v>2</v>
      </c>
      <c r="D5" s="170"/>
      <c r="E5" s="170"/>
      <c r="F5" s="170"/>
      <c r="G5" s="170"/>
      <c r="H5" s="170"/>
      <c r="I5" s="171"/>
      <c r="J5" s="50"/>
      <c r="K5" s="50"/>
      <c r="L5" s="172" t="s">
        <v>3</v>
      </c>
      <c r="M5" s="172"/>
      <c r="N5" s="172"/>
      <c r="O5" s="172"/>
      <c r="T5" s="176" t="s">
        <v>112</v>
      </c>
      <c r="U5" s="176"/>
    </row>
    <row r="6" spans="2:22" ht="78.75">
      <c r="B6" s="4" t="s">
        <v>11</v>
      </c>
      <c r="C6" s="4" t="s">
        <v>0</v>
      </c>
      <c r="D6" s="14" t="s">
        <v>17</v>
      </c>
      <c r="E6" s="22" t="s">
        <v>18</v>
      </c>
      <c r="F6" s="12" t="s">
        <v>19</v>
      </c>
      <c r="G6" s="12" t="s">
        <v>63</v>
      </c>
      <c r="H6" s="58" t="s">
        <v>1</v>
      </c>
      <c r="I6" s="15" t="s">
        <v>44</v>
      </c>
      <c r="J6" s="15" t="s">
        <v>122</v>
      </c>
      <c r="K6" s="15" t="s">
        <v>117</v>
      </c>
      <c r="L6" s="13" t="s">
        <v>4</v>
      </c>
      <c r="M6" s="10" t="s">
        <v>5</v>
      </c>
      <c r="N6" s="4" t="s">
        <v>6</v>
      </c>
      <c r="O6" s="4" t="s">
        <v>7</v>
      </c>
      <c r="P6" s="10" t="s">
        <v>8</v>
      </c>
      <c r="Q6" s="10" t="s">
        <v>115</v>
      </c>
      <c r="R6" s="10" t="s">
        <v>9</v>
      </c>
      <c r="S6" s="4" t="s">
        <v>371</v>
      </c>
      <c r="T6" s="30" t="s">
        <v>46</v>
      </c>
      <c r="U6" s="30" t="s">
        <v>50</v>
      </c>
      <c r="V6" s="2"/>
    </row>
    <row r="7" spans="2:22" ht="12.75">
      <c r="B7" s="2">
        <v>1</v>
      </c>
      <c r="C7" s="2" t="s">
        <v>45</v>
      </c>
      <c r="D7" s="2">
        <v>75</v>
      </c>
      <c r="E7" s="24">
        <v>38076</v>
      </c>
      <c r="F7" s="9" t="s">
        <v>108</v>
      </c>
      <c r="G7" s="9" t="s">
        <v>109</v>
      </c>
      <c r="H7" s="7">
        <v>302079</v>
      </c>
      <c r="I7" s="16">
        <v>2.5</v>
      </c>
      <c r="J7" s="52" t="s">
        <v>114</v>
      </c>
      <c r="K7" s="52" t="s">
        <v>118</v>
      </c>
      <c r="L7" s="3">
        <v>650</v>
      </c>
      <c r="M7" s="3">
        <v>70.9</v>
      </c>
      <c r="N7" s="3" t="s">
        <v>116</v>
      </c>
      <c r="O7" s="3">
        <v>650</v>
      </c>
      <c r="P7" s="9" t="s">
        <v>15</v>
      </c>
      <c r="Q7" s="51">
        <v>38110</v>
      </c>
      <c r="R7" s="5" t="s">
        <v>111</v>
      </c>
      <c r="S7" s="60" t="s">
        <v>113</v>
      </c>
      <c r="T7" s="2">
        <v>27</v>
      </c>
      <c r="U7" s="38">
        <v>38139</v>
      </c>
      <c r="V7" s="2">
        <f>B7</f>
        <v>1</v>
      </c>
    </row>
    <row r="8" spans="2:22" ht="12.75">
      <c r="B8" s="2"/>
      <c r="C8" s="2"/>
      <c r="D8" s="2"/>
      <c r="E8" s="24"/>
      <c r="F8" s="9"/>
      <c r="G8" s="9"/>
      <c r="H8" s="7"/>
      <c r="I8" s="16"/>
      <c r="J8" s="52"/>
      <c r="K8" s="52"/>
      <c r="L8" s="3"/>
      <c r="M8" s="3"/>
      <c r="N8" s="3"/>
      <c r="O8" s="3"/>
      <c r="P8" s="9"/>
      <c r="Q8" s="51"/>
      <c r="R8" s="5"/>
      <c r="S8" s="60"/>
      <c r="T8" s="2"/>
      <c r="U8" s="38"/>
      <c r="V8" s="2"/>
    </row>
    <row r="9" spans="2:22" ht="12.75">
      <c r="B9" s="2"/>
      <c r="C9" s="2"/>
      <c r="D9" s="2"/>
      <c r="E9" s="24"/>
      <c r="F9" s="9"/>
      <c r="G9" s="9"/>
      <c r="H9" s="7"/>
      <c r="I9" s="16"/>
      <c r="J9" s="52"/>
      <c r="K9" s="52"/>
      <c r="L9" s="3"/>
      <c r="M9" s="3"/>
      <c r="N9" s="3"/>
      <c r="O9" s="3"/>
      <c r="P9" s="9"/>
      <c r="Q9" s="51"/>
      <c r="R9" s="5"/>
      <c r="S9" s="60"/>
      <c r="T9" s="2"/>
      <c r="U9" s="38"/>
      <c r="V9" s="2"/>
    </row>
    <row r="10" spans="2:22" ht="12.75">
      <c r="B10" s="2">
        <f>B7+1</f>
        <v>2</v>
      </c>
      <c r="C10" s="2" t="s">
        <v>98</v>
      </c>
      <c r="D10" s="2">
        <v>11</v>
      </c>
      <c r="E10" s="24">
        <v>38057</v>
      </c>
      <c r="F10" s="9" t="s">
        <v>108</v>
      </c>
      <c r="G10" s="9" t="s">
        <v>109</v>
      </c>
      <c r="H10" s="7">
        <v>201001</v>
      </c>
      <c r="I10" s="16">
        <v>81.03</v>
      </c>
      <c r="J10" s="52" t="s">
        <v>123</v>
      </c>
      <c r="K10" s="52"/>
      <c r="L10" s="3">
        <v>3500.5</v>
      </c>
      <c r="M10" s="3">
        <v>21068</v>
      </c>
      <c r="N10" s="3" t="s">
        <v>116</v>
      </c>
      <c r="O10" s="3"/>
      <c r="P10" s="9" t="s">
        <v>43</v>
      </c>
      <c r="Q10" s="9"/>
      <c r="R10" s="5" t="s">
        <v>120</v>
      </c>
      <c r="S10" s="177" t="s">
        <v>121</v>
      </c>
      <c r="T10" s="2">
        <v>56</v>
      </c>
      <c r="U10" s="38">
        <v>38299</v>
      </c>
      <c r="V10" s="2">
        <f>B10</f>
        <v>2</v>
      </c>
    </row>
    <row r="11" spans="2:22" ht="12.75">
      <c r="B11" s="2"/>
      <c r="C11" s="2" t="s">
        <v>98</v>
      </c>
      <c r="D11" s="2">
        <v>29</v>
      </c>
      <c r="E11" s="24" t="s">
        <v>119</v>
      </c>
      <c r="F11" s="9" t="s">
        <v>108</v>
      </c>
      <c r="G11" s="9" t="s">
        <v>109</v>
      </c>
      <c r="H11" s="7">
        <v>201027</v>
      </c>
      <c r="I11" s="16">
        <v>6.952</v>
      </c>
      <c r="J11" s="52"/>
      <c r="K11" s="52"/>
      <c r="L11" s="3">
        <v>300.3</v>
      </c>
      <c r="M11" s="3">
        <v>2086</v>
      </c>
      <c r="N11" s="3"/>
      <c r="O11" s="3"/>
      <c r="P11" s="9" t="s">
        <v>43</v>
      </c>
      <c r="Q11" s="9"/>
      <c r="R11" s="5" t="s">
        <v>120</v>
      </c>
      <c r="S11" s="179"/>
      <c r="T11" s="2">
        <v>56</v>
      </c>
      <c r="U11" s="38">
        <v>38299</v>
      </c>
      <c r="V11" s="2"/>
    </row>
    <row r="12" spans="2:22" ht="12.75">
      <c r="B12" s="2"/>
      <c r="C12" s="2"/>
      <c r="D12" s="2" t="s">
        <v>142</v>
      </c>
      <c r="E12" s="24"/>
      <c r="F12" s="9"/>
      <c r="G12" s="9"/>
      <c r="H12" s="7"/>
      <c r="I12" s="36">
        <f>SUM(I10:I11)</f>
        <v>87.982</v>
      </c>
      <c r="J12" s="52"/>
      <c r="K12" s="52"/>
      <c r="L12" s="33">
        <f>SUM(L10:L11)</f>
        <v>3800.8</v>
      </c>
      <c r="M12" s="33">
        <f>SUM(M10:M11)</f>
        <v>23154</v>
      </c>
      <c r="N12" s="3"/>
      <c r="O12" s="3"/>
      <c r="P12" s="9"/>
      <c r="Q12" s="9"/>
      <c r="R12" s="5"/>
      <c r="S12" s="60"/>
      <c r="T12" s="2"/>
      <c r="U12" s="38"/>
      <c r="V12" s="2"/>
    </row>
    <row r="13" spans="2:22" ht="12.75">
      <c r="B13" s="2"/>
      <c r="C13" s="2"/>
      <c r="D13" s="2"/>
      <c r="E13" s="24"/>
      <c r="F13" s="9"/>
      <c r="G13" s="9"/>
      <c r="H13" s="7"/>
      <c r="I13" s="36"/>
      <c r="J13" s="52"/>
      <c r="K13" s="52"/>
      <c r="L13" s="33"/>
      <c r="M13" s="33"/>
      <c r="N13" s="3"/>
      <c r="O13" s="3"/>
      <c r="P13" s="9"/>
      <c r="Q13" s="9"/>
      <c r="R13" s="5"/>
      <c r="S13" s="60"/>
      <c r="T13" s="2"/>
      <c r="U13" s="38"/>
      <c r="V13" s="2"/>
    </row>
    <row r="14" spans="2:22" ht="12.75">
      <c r="B14" s="2"/>
      <c r="C14" s="2" t="s">
        <v>45</v>
      </c>
      <c r="D14" s="2"/>
      <c r="E14" s="24"/>
      <c r="F14" s="9" t="s">
        <v>108</v>
      </c>
      <c r="G14" s="9" t="s">
        <v>66</v>
      </c>
      <c r="H14" s="7">
        <v>22016</v>
      </c>
      <c r="I14" s="16">
        <v>4.492</v>
      </c>
      <c r="J14" s="52"/>
      <c r="K14" s="52"/>
      <c r="L14" s="3">
        <v>2695</v>
      </c>
      <c r="M14" s="3">
        <v>396.2</v>
      </c>
      <c r="N14" s="3"/>
      <c r="O14" s="3"/>
      <c r="P14" s="9"/>
      <c r="Q14" s="9"/>
      <c r="R14" s="5"/>
      <c r="S14" s="60"/>
      <c r="T14" s="2"/>
      <c r="U14" s="38"/>
      <c r="V14" s="2"/>
    </row>
    <row r="15" spans="2:22" ht="12.75">
      <c r="B15" s="2"/>
      <c r="C15" s="2" t="s">
        <v>45</v>
      </c>
      <c r="D15" s="2"/>
      <c r="E15" s="24"/>
      <c r="F15" s="9" t="s">
        <v>108</v>
      </c>
      <c r="G15" s="9" t="s">
        <v>66</v>
      </c>
      <c r="H15" s="7">
        <v>31009</v>
      </c>
      <c r="I15" s="16">
        <v>9.005</v>
      </c>
      <c r="J15" s="52"/>
      <c r="K15" s="52"/>
      <c r="L15" s="3">
        <v>5628</v>
      </c>
      <c r="M15" s="3">
        <v>794.2</v>
      </c>
      <c r="N15" s="3"/>
      <c r="O15" s="3"/>
      <c r="P15" s="9"/>
      <c r="Q15" s="9"/>
      <c r="R15" s="5"/>
      <c r="S15" s="60"/>
      <c r="T15" s="2"/>
      <c r="U15" s="38"/>
      <c r="V15" s="2"/>
    </row>
    <row r="16" spans="2:22" ht="12.75">
      <c r="B16" s="2"/>
      <c r="C16" s="2" t="s">
        <v>45</v>
      </c>
      <c r="D16" s="2"/>
      <c r="E16" s="24"/>
      <c r="F16" s="9" t="s">
        <v>108</v>
      </c>
      <c r="G16" s="9" t="s">
        <v>66</v>
      </c>
      <c r="H16" s="7">
        <v>80011</v>
      </c>
      <c r="I16" s="16">
        <v>3.494</v>
      </c>
      <c r="J16" s="52"/>
      <c r="K16" s="52"/>
      <c r="L16" s="3">
        <v>2096</v>
      </c>
      <c r="M16" s="3">
        <v>308.2</v>
      </c>
      <c r="N16" s="3"/>
      <c r="O16" s="3"/>
      <c r="P16" s="9"/>
      <c r="Q16" s="9"/>
      <c r="R16" s="5"/>
      <c r="S16" s="60"/>
      <c r="T16" s="2"/>
      <c r="U16" s="38"/>
      <c r="V16" s="2"/>
    </row>
    <row r="17" spans="2:22" ht="12.75">
      <c r="B17" s="2"/>
      <c r="C17" s="2" t="s">
        <v>45</v>
      </c>
      <c r="D17" s="2"/>
      <c r="E17" s="24"/>
      <c r="F17" s="9" t="s">
        <v>108</v>
      </c>
      <c r="G17" s="9" t="s">
        <v>66</v>
      </c>
      <c r="H17" s="7">
        <v>80014</v>
      </c>
      <c r="I17" s="16">
        <v>3.502</v>
      </c>
      <c r="J17" s="52"/>
      <c r="K17" s="52"/>
      <c r="L17" s="3">
        <v>2101</v>
      </c>
      <c r="M17" s="3">
        <v>308.9</v>
      </c>
      <c r="N17" s="3"/>
      <c r="O17" s="3"/>
      <c r="P17" s="9"/>
      <c r="Q17" s="9"/>
      <c r="R17" s="5"/>
      <c r="S17" s="60"/>
      <c r="T17" s="2"/>
      <c r="U17" s="38"/>
      <c r="V17" s="2"/>
    </row>
    <row r="18" spans="2:22" ht="12.75">
      <c r="B18" s="2"/>
      <c r="C18" s="2" t="s">
        <v>45</v>
      </c>
      <c r="D18" s="2"/>
      <c r="E18" s="24"/>
      <c r="F18" s="9" t="s">
        <v>108</v>
      </c>
      <c r="G18" s="9" t="s">
        <v>66</v>
      </c>
      <c r="H18" s="7">
        <v>56018</v>
      </c>
      <c r="I18" s="16">
        <v>3</v>
      </c>
      <c r="J18" s="52"/>
      <c r="K18" s="52"/>
      <c r="L18" s="3">
        <v>1575</v>
      </c>
      <c r="M18" s="3">
        <v>235.2</v>
      </c>
      <c r="N18" s="3"/>
      <c r="O18" s="3"/>
      <c r="P18" s="9"/>
      <c r="Q18" s="9"/>
      <c r="R18" s="5"/>
      <c r="S18" s="60"/>
      <c r="T18" s="2"/>
      <c r="U18" s="38"/>
      <c r="V18" s="2"/>
    </row>
    <row r="19" spans="2:22" ht="12.75">
      <c r="B19" s="2"/>
      <c r="C19" s="2" t="s">
        <v>45</v>
      </c>
      <c r="D19" s="2"/>
      <c r="E19" s="24"/>
      <c r="F19" s="9" t="s">
        <v>108</v>
      </c>
      <c r="G19" s="9" t="s">
        <v>66</v>
      </c>
      <c r="H19" s="7">
        <v>247032</v>
      </c>
      <c r="I19" s="16">
        <v>3.01</v>
      </c>
      <c r="J19" s="52"/>
      <c r="K19" s="52"/>
      <c r="L19" s="3">
        <v>1553</v>
      </c>
      <c r="M19" s="3">
        <v>233</v>
      </c>
      <c r="N19" s="3"/>
      <c r="O19" s="3"/>
      <c r="P19" s="9"/>
      <c r="Q19" s="9"/>
      <c r="R19" s="5"/>
      <c r="S19" s="60"/>
      <c r="T19" s="2"/>
      <c r="U19" s="38"/>
      <c r="V19" s="2"/>
    </row>
    <row r="20" spans="2:22" ht="12.75">
      <c r="B20" s="2"/>
      <c r="C20" s="2" t="s">
        <v>45</v>
      </c>
      <c r="D20" s="2"/>
      <c r="E20" s="24"/>
      <c r="F20" s="9" t="s">
        <v>108</v>
      </c>
      <c r="G20" s="9" t="s">
        <v>66</v>
      </c>
      <c r="H20" s="7">
        <v>197042</v>
      </c>
      <c r="I20" s="16">
        <v>5.4</v>
      </c>
      <c r="J20" s="52"/>
      <c r="K20" s="52"/>
      <c r="L20" s="3">
        <v>3375</v>
      </c>
      <c r="M20" s="3">
        <v>476.3</v>
      </c>
      <c r="N20" s="3"/>
      <c r="O20" s="3"/>
      <c r="P20" s="9"/>
      <c r="Q20" s="9"/>
      <c r="R20" s="5"/>
      <c r="S20" s="60"/>
      <c r="T20" s="2"/>
      <c r="U20" s="38"/>
      <c r="V20" s="2"/>
    </row>
    <row r="21" spans="2:22" ht="12.75">
      <c r="B21" s="2"/>
      <c r="C21" s="2" t="s">
        <v>45</v>
      </c>
      <c r="D21" s="2"/>
      <c r="E21" s="24"/>
      <c r="F21" s="9" t="s">
        <v>108</v>
      </c>
      <c r="G21" s="9" t="s">
        <v>66</v>
      </c>
      <c r="H21" s="7">
        <v>5008</v>
      </c>
      <c r="I21" s="16">
        <v>7.502</v>
      </c>
      <c r="J21" s="52"/>
      <c r="K21" s="52"/>
      <c r="L21" s="3">
        <v>4501</v>
      </c>
      <c r="M21" s="3">
        <v>661.7</v>
      </c>
      <c r="N21" s="3"/>
      <c r="O21" s="3"/>
      <c r="P21" s="9"/>
      <c r="Q21" s="9"/>
      <c r="R21" s="5"/>
      <c r="S21" s="60"/>
      <c r="T21" s="2"/>
      <c r="U21" s="38"/>
      <c r="V21" s="2"/>
    </row>
    <row r="22" spans="2:22" ht="12.75">
      <c r="B22" s="2"/>
      <c r="C22" s="2" t="s">
        <v>45</v>
      </c>
      <c r="D22" s="2"/>
      <c r="E22" s="24"/>
      <c r="F22" s="9" t="s">
        <v>108</v>
      </c>
      <c r="G22" s="9" t="s">
        <v>66</v>
      </c>
      <c r="H22" s="7">
        <v>249001</v>
      </c>
      <c r="I22" s="16">
        <v>5.997</v>
      </c>
      <c r="J22" s="52"/>
      <c r="K22" s="52"/>
      <c r="L22" s="3">
        <v>3898</v>
      </c>
      <c r="M22" s="3">
        <v>675.9</v>
      </c>
      <c r="N22" s="3"/>
      <c r="O22" s="3"/>
      <c r="P22" s="9"/>
      <c r="Q22" s="9"/>
      <c r="R22" s="5"/>
      <c r="S22" s="60"/>
      <c r="T22" s="2"/>
      <c r="U22" s="38"/>
      <c r="V22" s="2"/>
    </row>
    <row r="23" spans="2:22" ht="12.75">
      <c r="B23" s="2"/>
      <c r="C23" s="2" t="s">
        <v>45</v>
      </c>
      <c r="D23" s="2"/>
      <c r="E23" s="24"/>
      <c r="F23" s="9" t="s">
        <v>108</v>
      </c>
      <c r="G23" s="9" t="s">
        <v>66</v>
      </c>
      <c r="H23" s="7">
        <v>198017</v>
      </c>
      <c r="I23" s="16">
        <v>9</v>
      </c>
      <c r="J23" s="52"/>
      <c r="K23" s="52"/>
      <c r="L23" s="3">
        <v>5625</v>
      </c>
      <c r="M23" s="3">
        <v>793.8</v>
      </c>
      <c r="N23" s="3"/>
      <c r="O23" s="3"/>
      <c r="P23" s="9"/>
      <c r="Q23" s="9"/>
      <c r="R23" s="5"/>
      <c r="S23" s="60"/>
      <c r="T23" s="2"/>
      <c r="U23" s="38"/>
      <c r="V23" s="2"/>
    </row>
    <row r="24" spans="2:22" ht="12.75">
      <c r="B24" s="2"/>
      <c r="C24" s="2" t="s">
        <v>154</v>
      </c>
      <c r="D24" s="2"/>
      <c r="E24" s="24"/>
      <c r="F24" s="9" t="s">
        <v>108</v>
      </c>
      <c r="G24" s="9" t="s">
        <v>66</v>
      </c>
      <c r="H24" s="7">
        <v>57060</v>
      </c>
      <c r="I24" s="16">
        <v>7.003</v>
      </c>
      <c r="J24" s="52"/>
      <c r="K24" s="52"/>
      <c r="L24" s="3">
        <v>4202</v>
      </c>
      <c r="M24" s="3">
        <v>549</v>
      </c>
      <c r="N24" s="3"/>
      <c r="O24" s="3"/>
      <c r="P24" s="9"/>
      <c r="Q24" s="9"/>
      <c r="R24" s="5"/>
      <c r="S24" s="60"/>
      <c r="T24" s="2"/>
      <c r="U24" s="38"/>
      <c r="V24" s="2"/>
    </row>
    <row r="25" spans="2:22" ht="12.75">
      <c r="B25" s="2"/>
      <c r="C25" s="2" t="s">
        <v>154</v>
      </c>
      <c r="D25" s="2"/>
      <c r="E25" s="24"/>
      <c r="F25" s="9" t="s">
        <v>108</v>
      </c>
      <c r="G25" s="9" t="s">
        <v>66</v>
      </c>
      <c r="H25" s="7">
        <v>33016</v>
      </c>
      <c r="I25" s="16">
        <v>4.318</v>
      </c>
      <c r="J25" s="52"/>
      <c r="K25" s="52"/>
      <c r="L25" s="3">
        <v>2591</v>
      </c>
      <c r="M25" s="3">
        <v>444.3</v>
      </c>
      <c r="N25" s="3"/>
      <c r="O25" s="3"/>
      <c r="P25" s="9"/>
      <c r="Q25" s="9"/>
      <c r="R25" s="5"/>
      <c r="S25" s="60"/>
      <c r="T25" s="2"/>
      <c r="U25" s="38"/>
      <c r="V25" s="2"/>
    </row>
    <row r="26" spans="2:22" ht="12.75">
      <c r="B26" s="2"/>
      <c r="C26" s="2" t="s">
        <v>155</v>
      </c>
      <c r="D26" s="2"/>
      <c r="E26" s="24"/>
      <c r="F26" s="9" t="s">
        <v>108</v>
      </c>
      <c r="G26" s="9" t="s">
        <v>66</v>
      </c>
      <c r="H26" s="7">
        <v>12017</v>
      </c>
      <c r="I26" s="16">
        <v>5.002</v>
      </c>
      <c r="J26" s="52"/>
      <c r="K26" s="52"/>
      <c r="L26" s="3">
        <v>3126</v>
      </c>
      <c r="M26" s="3">
        <v>514.7</v>
      </c>
      <c r="N26" s="3"/>
      <c r="O26" s="3"/>
      <c r="P26" s="9"/>
      <c r="Q26" s="9"/>
      <c r="R26" s="5"/>
      <c r="S26" s="60"/>
      <c r="T26" s="2"/>
      <c r="U26" s="38"/>
      <c r="V26" s="2"/>
    </row>
    <row r="27" spans="2:22" ht="12.75">
      <c r="B27" s="2"/>
      <c r="C27" s="2" t="s">
        <v>155</v>
      </c>
      <c r="D27" s="2"/>
      <c r="E27" s="24"/>
      <c r="F27" s="9" t="s">
        <v>108</v>
      </c>
      <c r="G27" s="9" t="s">
        <v>66</v>
      </c>
      <c r="H27" s="7">
        <v>56004</v>
      </c>
      <c r="I27" s="16">
        <v>7.991</v>
      </c>
      <c r="J27" s="52"/>
      <c r="K27" s="52"/>
      <c r="L27" s="3">
        <v>4195</v>
      </c>
      <c r="M27" s="3">
        <v>548.2</v>
      </c>
      <c r="N27" s="3"/>
      <c r="O27" s="3"/>
      <c r="P27" s="9"/>
      <c r="Q27" s="9"/>
      <c r="R27" s="5"/>
      <c r="S27" s="60"/>
      <c r="T27" s="2"/>
      <c r="U27" s="38"/>
      <c r="V27" s="2"/>
    </row>
    <row r="28" spans="2:22" ht="12.75">
      <c r="B28" s="2"/>
      <c r="C28" s="2" t="s">
        <v>155</v>
      </c>
      <c r="D28" s="2"/>
      <c r="E28" s="24"/>
      <c r="F28" s="9" t="s">
        <v>108</v>
      </c>
      <c r="G28" s="9" t="s">
        <v>66</v>
      </c>
      <c r="H28" s="7">
        <v>52020</v>
      </c>
      <c r="I28" s="16">
        <v>4.998</v>
      </c>
      <c r="J28" s="52"/>
      <c r="K28" s="52"/>
      <c r="L28" s="3">
        <v>2499</v>
      </c>
      <c r="M28" s="3">
        <v>342.9</v>
      </c>
      <c r="N28" s="3"/>
      <c r="O28" s="3"/>
      <c r="P28" s="9"/>
      <c r="Q28" s="9"/>
      <c r="R28" s="5"/>
      <c r="S28" s="60"/>
      <c r="T28" s="2"/>
      <c r="U28" s="38"/>
      <c r="V28" s="2"/>
    </row>
    <row r="29" spans="2:22" ht="12.75">
      <c r="B29" s="2"/>
      <c r="C29" s="2" t="s">
        <v>155</v>
      </c>
      <c r="D29" s="2"/>
      <c r="E29" s="24"/>
      <c r="F29" s="9" t="s">
        <v>108</v>
      </c>
      <c r="G29" s="9" t="s">
        <v>66</v>
      </c>
      <c r="H29" s="7">
        <v>63013</v>
      </c>
      <c r="I29" s="16">
        <v>5.788</v>
      </c>
      <c r="J29" s="52"/>
      <c r="K29" s="52"/>
      <c r="L29" s="3">
        <v>3039</v>
      </c>
      <c r="M29" s="3">
        <v>397.1</v>
      </c>
      <c r="N29" s="3"/>
      <c r="O29" s="3"/>
      <c r="P29" s="9"/>
      <c r="Q29" s="9"/>
      <c r="R29" s="5"/>
      <c r="S29" s="60"/>
      <c r="T29" s="2"/>
      <c r="U29" s="38"/>
      <c r="V29" s="2"/>
    </row>
    <row r="30" spans="2:22" ht="12.75">
      <c r="B30" s="2"/>
      <c r="C30" s="2"/>
      <c r="D30" s="2"/>
      <c r="E30" s="24"/>
      <c r="F30" s="9"/>
      <c r="G30" s="9"/>
      <c r="H30" s="7"/>
      <c r="I30" s="36">
        <f>SUM(I14:I29)</f>
        <v>89.502</v>
      </c>
      <c r="J30" s="52"/>
      <c r="K30" s="52"/>
      <c r="L30" s="33">
        <f>SUM(L14:L29)</f>
        <v>52699</v>
      </c>
      <c r="M30" s="3"/>
      <c r="N30" s="3"/>
      <c r="O30" s="3"/>
      <c r="P30" s="9"/>
      <c r="Q30" s="9"/>
      <c r="R30" s="5"/>
      <c r="S30" s="60"/>
      <c r="T30" s="2"/>
      <c r="U30" s="38"/>
      <c r="V30" s="2"/>
    </row>
    <row r="31" spans="2:22" ht="12.75">
      <c r="B31" s="2"/>
      <c r="C31" s="2"/>
      <c r="D31" s="2"/>
      <c r="E31" s="24"/>
      <c r="F31" s="9"/>
      <c r="G31" s="9"/>
      <c r="H31" s="7"/>
      <c r="I31" s="16"/>
      <c r="J31" s="52"/>
      <c r="K31" s="52"/>
      <c r="L31" s="3"/>
      <c r="M31" s="3"/>
      <c r="N31" s="3"/>
      <c r="O31" s="3"/>
      <c r="P31" s="9"/>
      <c r="Q31" s="9"/>
      <c r="R31" s="5"/>
      <c r="S31" s="60"/>
      <c r="T31" s="2"/>
      <c r="U31" s="38"/>
      <c r="V31" s="2"/>
    </row>
    <row r="32" spans="2:22" ht="12.75">
      <c r="B32" s="2"/>
      <c r="C32" s="2"/>
      <c r="D32" s="2"/>
      <c r="E32" s="24"/>
      <c r="F32" s="9"/>
      <c r="G32" s="9"/>
      <c r="H32" s="7"/>
      <c r="I32" s="16"/>
      <c r="J32" s="52"/>
      <c r="K32" s="52"/>
      <c r="L32" s="3"/>
      <c r="M32" s="3"/>
      <c r="N32" s="3"/>
      <c r="O32" s="3"/>
      <c r="P32" s="9"/>
      <c r="Q32" s="9"/>
      <c r="R32" s="5"/>
      <c r="S32" s="60"/>
      <c r="T32" s="2"/>
      <c r="U32" s="38"/>
      <c r="V32" s="2"/>
    </row>
    <row r="33" spans="2:22" ht="12.75">
      <c r="B33" s="2"/>
      <c r="C33" s="2"/>
      <c r="D33" s="2"/>
      <c r="E33" s="24"/>
      <c r="F33" s="9"/>
      <c r="G33" s="9"/>
      <c r="H33" s="7"/>
      <c r="I33" s="16"/>
      <c r="J33" s="52"/>
      <c r="K33" s="52"/>
      <c r="L33" s="3"/>
      <c r="M33" s="3"/>
      <c r="N33" s="3"/>
      <c r="O33" s="3"/>
      <c r="P33" s="9"/>
      <c r="Q33" s="9"/>
      <c r="R33" s="5"/>
      <c r="S33" s="60"/>
      <c r="T33" s="2"/>
      <c r="U33" s="38"/>
      <c r="V33" s="2"/>
    </row>
    <row r="34" spans="2:22" ht="25.5" customHeight="1">
      <c r="B34" s="2">
        <v>3</v>
      </c>
      <c r="C34" s="2" t="s">
        <v>10</v>
      </c>
      <c r="D34" s="2">
        <v>16</v>
      </c>
      <c r="E34" s="24" t="s">
        <v>124</v>
      </c>
      <c r="F34" s="9" t="s">
        <v>108</v>
      </c>
      <c r="G34" s="9" t="s">
        <v>125</v>
      </c>
      <c r="H34" s="7" t="s">
        <v>126</v>
      </c>
      <c r="I34" s="16" t="s">
        <v>127</v>
      </c>
      <c r="J34" s="52" t="s">
        <v>128</v>
      </c>
      <c r="K34" s="52" t="s">
        <v>129</v>
      </c>
      <c r="L34" s="3">
        <v>1575.2</v>
      </c>
      <c r="M34" s="3">
        <v>515.2</v>
      </c>
      <c r="N34" s="3">
        <v>1575.2</v>
      </c>
      <c r="O34" s="3">
        <v>1575.2</v>
      </c>
      <c r="P34" s="9" t="s">
        <v>15</v>
      </c>
      <c r="Q34" s="51">
        <v>38175</v>
      </c>
      <c r="R34" s="5" t="s">
        <v>130</v>
      </c>
      <c r="S34" s="177" t="s">
        <v>131</v>
      </c>
      <c r="T34" s="2">
        <v>64</v>
      </c>
      <c r="U34" s="38">
        <v>38320</v>
      </c>
      <c r="V34" s="2">
        <f>B34</f>
        <v>3</v>
      </c>
    </row>
    <row r="35" spans="2:22" ht="12.75">
      <c r="B35" s="2"/>
      <c r="C35" s="2"/>
      <c r="D35" s="2"/>
      <c r="E35" s="24"/>
      <c r="F35" s="9"/>
      <c r="G35" s="9"/>
      <c r="H35" s="7"/>
      <c r="I35" s="16"/>
      <c r="J35" s="16"/>
      <c r="K35" s="16"/>
      <c r="L35" s="3"/>
      <c r="M35" s="3"/>
      <c r="N35" s="3"/>
      <c r="O35" s="3"/>
      <c r="P35" s="9"/>
      <c r="Q35" s="9"/>
      <c r="R35" s="5"/>
      <c r="S35" s="179"/>
      <c r="T35" s="2"/>
      <c r="U35" s="2"/>
      <c r="V35" s="2"/>
    </row>
    <row r="36" spans="2:22" ht="12.75">
      <c r="B36" s="2"/>
      <c r="C36" s="2"/>
      <c r="D36" s="2"/>
      <c r="E36" s="24"/>
      <c r="F36" s="9"/>
      <c r="G36" s="9"/>
      <c r="H36" s="7"/>
      <c r="I36" s="16"/>
      <c r="J36" s="16"/>
      <c r="K36" s="16"/>
      <c r="L36" s="3"/>
      <c r="M36" s="3"/>
      <c r="N36" s="3"/>
      <c r="O36" s="3"/>
      <c r="P36" s="9"/>
      <c r="Q36" s="9"/>
      <c r="R36" s="5"/>
      <c r="S36" s="60"/>
      <c r="T36" s="2"/>
      <c r="U36" s="2"/>
      <c r="V36" s="2"/>
    </row>
    <row r="37" spans="2:22" ht="12.75">
      <c r="B37" s="2"/>
      <c r="C37" s="2"/>
      <c r="D37" s="2"/>
      <c r="E37" s="24"/>
      <c r="F37" s="9"/>
      <c r="G37" s="9"/>
      <c r="H37" s="7"/>
      <c r="I37" s="16"/>
      <c r="J37" s="16"/>
      <c r="K37" s="16"/>
      <c r="L37" s="3"/>
      <c r="M37" s="3"/>
      <c r="N37" s="3"/>
      <c r="O37" s="3"/>
      <c r="P37" s="9"/>
      <c r="Q37" s="9"/>
      <c r="R37" s="5"/>
      <c r="S37" s="60"/>
      <c r="T37" s="2"/>
      <c r="U37" s="2"/>
      <c r="V37" s="2"/>
    </row>
    <row r="38" spans="2:22" ht="12.75">
      <c r="B38" s="2"/>
      <c r="C38" s="2"/>
      <c r="D38" s="2"/>
      <c r="E38" s="24"/>
      <c r="F38" s="9"/>
      <c r="G38" s="9"/>
      <c r="H38" s="7"/>
      <c r="I38" s="16"/>
      <c r="J38" s="16"/>
      <c r="K38" s="16"/>
      <c r="L38" s="3"/>
      <c r="M38" s="3"/>
      <c r="N38" s="3"/>
      <c r="O38" s="3"/>
      <c r="P38" s="9"/>
      <c r="Q38" s="9"/>
      <c r="R38" s="5"/>
      <c r="S38" s="60"/>
      <c r="T38" s="2"/>
      <c r="U38" s="2"/>
      <c r="V38" s="2"/>
    </row>
    <row r="39" spans="2:22" ht="12.75">
      <c r="B39" s="2"/>
      <c r="C39" s="2"/>
      <c r="D39" s="2"/>
      <c r="E39" s="24"/>
      <c r="F39" s="9"/>
      <c r="G39" s="9"/>
      <c r="H39" s="7"/>
      <c r="I39" s="16"/>
      <c r="J39" s="16"/>
      <c r="K39" s="16"/>
      <c r="L39" s="3"/>
      <c r="M39" s="3"/>
      <c r="N39" s="3"/>
      <c r="O39" s="3"/>
      <c r="P39" s="9"/>
      <c r="Q39" s="9"/>
      <c r="R39" s="5"/>
      <c r="S39" s="60"/>
      <c r="T39" s="2"/>
      <c r="U39" s="2"/>
      <c r="V39" s="2"/>
    </row>
    <row r="40" ht="12.75">
      <c r="O40" s="1">
        <f>SUM(O7:O39)</f>
        <v>2225.2</v>
      </c>
    </row>
  </sheetData>
  <sheetProtection/>
  <mergeCells count="8">
    <mergeCell ref="S34:S35"/>
    <mergeCell ref="T5:U5"/>
    <mergeCell ref="I3:L3"/>
    <mergeCell ref="L5:O5"/>
    <mergeCell ref="E1:P1"/>
    <mergeCell ref="E2:R2"/>
    <mergeCell ref="C5:I5"/>
    <mergeCell ref="S10:S11"/>
  </mergeCells>
  <printOptions/>
  <pageMargins left="0.75" right="0.75" top="0" bottom="0" header="0" footer="0"/>
  <pageSetup horizontalDpi="600" verticalDpi="6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2:N18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2.28125" style="0" customWidth="1"/>
    <col min="2" max="2" width="6.28125" style="0" customWidth="1"/>
    <col min="3" max="3" width="9.28125" style="0" bestFit="1" customWidth="1"/>
    <col min="4" max="4" width="17.28125" style="0" customWidth="1"/>
    <col min="5" max="5" width="17.7109375" style="0" customWidth="1"/>
    <col min="9" max="9" width="21.140625" style="0" customWidth="1"/>
  </cols>
  <sheetData>
    <row r="2" spans="3:10" ht="16.5">
      <c r="C2" s="47" t="s">
        <v>68</v>
      </c>
      <c r="D2" s="47"/>
      <c r="E2" s="47" t="s">
        <v>372</v>
      </c>
      <c r="F2" s="47"/>
      <c r="G2" s="47"/>
      <c r="H2" s="47"/>
      <c r="I2" s="47"/>
      <c r="J2" s="47"/>
    </row>
    <row r="3" spans="3:9" ht="17.25">
      <c r="C3" s="40"/>
      <c r="D3" s="40" t="s">
        <v>79</v>
      </c>
      <c r="E3" s="40"/>
      <c r="F3" s="40"/>
      <c r="G3" s="40"/>
      <c r="H3" s="40"/>
      <c r="I3" s="40"/>
    </row>
    <row r="4" spans="3:9" ht="17.25">
      <c r="C4" s="40"/>
      <c r="D4" s="40"/>
      <c r="E4" s="40"/>
      <c r="F4" s="40"/>
      <c r="G4" s="40"/>
      <c r="H4" s="40"/>
      <c r="I4" s="40"/>
    </row>
    <row r="5" spans="3:9" ht="34.5">
      <c r="C5" s="41"/>
      <c r="D5" s="42" t="s">
        <v>76</v>
      </c>
      <c r="E5" s="42" t="s">
        <v>78</v>
      </c>
      <c r="F5" s="41" t="s">
        <v>77</v>
      </c>
      <c r="G5" s="41"/>
      <c r="H5" s="41"/>
      <c r="I5" s="41"/>
    </row>
    <row r="6" spans="3:14" ht="21">
      <c r="C6" s="41">
        <v>1</v>
      </c>
      <c r="D6" s="41">
        <v>3</v>
      </c>
      <c r="E6" s="43">
        <v>38733</v>
      </c>
      <c r="F6" s="45" t="s">
        <v>69</v>
      </c>
      <c r="G6" s="45"/>
      <c r="H6" s="45"/>
      <c r="I6" s="45"/>
      <c r="J6" s="39"/>
      <c r="K6" s="39"/>
      <c r="L6" s="39"/>
      <c r="M6" s="39"/>
      <c r="N6" s="39"/>
    </row>
    <row r="7" spans="3:14" ht="21">
      <c r="C7" s="41">
        <v>2</v>
      </c>
      <c r="D7" s="41">
        <v>4</v>
      </c>
      <c r="E7" s="43">
        <v>38740</v>
      </c>
      <c r="F7" s="45" t="s">
        <v>70</v>
      </c>
      <c r="G7" s="45"/>
      <c r="H7" s="45"/>
      <c r="I7" s="45"/>
      <c r="J7" s="39"/>
      <c r="K7" s="39"/>
      <c r="L7" s="39"/>
      <c r="M7" s="39"/>
      <c r="N7" s="39"/>
    </row>
    <row r="8" spans="3:14" ht="21">
      <c r="C8" s="41">
        <v>3</v>
      </c>
      <c r="D8" s="41">
        <v>13</v>
      </c>
      <c r="E8" s="43">
        <v>38775</v>
      </c>
      <c r="F8" s="45" t="s">
        <v>71</v>
      </c>
      <c r="G8" s="45"/>
      <c r="H8" s="45"/>
      <c r="I8" s="45"/>
      <c r="J8" s="39"/>
      <c r="K8" s="39"/>
      <c r="L8" s="39"/>
      <c r="M8" s="39"/>
      <c r="N8" s="39"/>
    </row>
    <row r="9" spans="3:14" ht="21">
      <c r="C9" s="41">
        <v>4</v>
      </c>
      <c r="D9" s="44">
        <v>17</v>
      </c>
      <c r="E9" s="43">
        <v>38803</v>
      </c>
      <c r="F9" s="46" t="s">
        <v>72</v>
      </c>
      <c r="G9" s="45"/>
      <c r="H9" s="45"/>
      <c r="I9" s="45"/>
      <c r="J9" s="39"/>
      <c r="K9" s="39"/>
      <c r="L9" s="39"/>
      <c r="M9" s="39"/>
      <c r="N9" s="39"/>
    </row>
    <row r="10" spans="3:14" ht="21">
      <c r="C10" s="41">
        <v>5</v>
      </c>
      <c r="D10" s="44">
        <v>38</v>
      </c>
      <c r="E10" s="43">
        <v>39193</v>
      </c>
      <c r="F10" s="46" t="s">
        <v>73</v>
      </c>
      <c r="G10" s="45"/>
      <c r="H10" s="45"/>
      <c r="I10" s="45"/>
      <c r="J10" s="39"/>
      <c r="K10" s="39"/>
      <c r="L10" s="39"/>
      <c r="M10" s="39"/>
      <c r="N10" s="39"/>
    </row>
    <row r="11" spans="3:14" ht="21">
      <c r="C11" s="41">
        <v>6</v>
      </c>
      <c r="D11" s="44">
        <v>9</v>
      </c>
      <c r="E11" s="43">
        <v>39475</v>
      </c>
      <c r="F11" s="46" t="s">
        <v>74</v>
      </c>
      <c r="G11" s="45"/>
      <c r="H11" s="45"/>
      <c r="I11" s="45"/>
      <c r="J11" s="39"/>
      <c r="K11" s="39"/>
      <c r="L11" s="39"/>
      <c r="M11" s="39"/>
      <c r="N11" s="39"/>
    </row>
    <row r="12" spans="3:14" ht="21">
      <c r="C12" s="41">
        <v>7</v>
      </c>
      <c r="D12" s="44">
        <v>111</v>
      </c>
      <c r="E12" s="43">
        <v>39696</v>
      </c>
      <c r="F12" s="46" t="s">
        <v>75</v>
      </c>
      <c r="G12" s="45"/>
      <c r="H12" s="45"/>
      <c r="I12" s="45"/>
      <c r="J12" s="39"/>
      <c r="K12" s="39"/>
      <c r="L12" s="39"/>
      <c r="M12" s="39"/>
      <c r="N12" s="39"/>
    </row>
    <row r="13" spans="3:14" ht="21">
      <c r="C13" s="41">
        <v>8</v>
      </c>
      <c r="D13" s="44">
        <v>159</v>
      </c>
      <c r="E13" s="43">
        <v>39797</v>
      </c>
      <c r="F13" s="46" t="s">
        <v>41</v>
      </c>
      <c r="G13" s="45"/>
      <c r="H13" s="45"/>
      <c r="I13" s="45"/>
      <c r="J13" s="39"/>
      <c r="K13" s="39"/>
      <c r="L13" s="39"/>
      <c r="M13" s="39"/>
      <c r="N13" s="39"/>
    </row>
    <row r="14" spans="3:14" ht="12.75"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</row>
    <row r="15" spans="3:14" ht="12.75"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</row>
    <row r="16" spans="3:14" ht="12.75"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</row>
    <row r="17" spans="3:14" ht="12.75"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3:14" ht="12.7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IV27"/>
    </sheetView>
  </sheetViews>
  <sheetFormatPr defaultColWidth="9.140625" defaultRowHeight="12.75"/>
  <cols>
    <col min="3" max="3" width="11.421875" style="0" customWidth="1"/>
    <col min="4" max="4" width="10.140625" style="0" bestFit="1" customWidth="1"/>
    <col min="6" max="6" width="10.421875" style="0" customWidth="1"/>
    <col min="7" max="7" width="18.57421875" style="0" customWidth="1"/>
    <col min="8" max="8" width="11.421875" style="0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48"/>
  <sheetViews>
    <sheetView zoomScalePageLayoutView="0" workbookViewId="0" topLeftCell="L1">
      <selection activeCell="Q6" sqref="Q6"/>
    </sheetView>
  </sheetViews>
  <sheetFormatPr defaultColWidth="9.140625" defaultRowHeight="12.75"/>
  <cols>
    <col min="1" max="1" width="0.71875" style="0" customWidth="1"/>
    <col min="2" max="2" width="3.421875" style="0" customWidth="1"/>
    <col min="3" max="3" width="10.7109375" style="0" customWidth="1"/>
    <col min="4" max="4" width="3.8515625" style="0" customWidth="1"/>
    <col min="5" max="5" width="9.57421875" style="25" customWidth="1"/>
    <col min="6" max="6" width="7.8515625" style="11" customWidth="1"/>
    <col min="7" max="7" width="15.28125" style="120" customWidth="1"/>
    <col min="8" max="8" width="8.421875" style="18" customWidth="1"/>
    <col min="9" max="9" width="11.8515625" style="18" customWidth="1"/>
    <col min="10" max="10" width="13.28125" style="18" customWidth="1"/>
    <col min="11" max="11" width="15.421875" style="0" customWidth="1"/>
    <col min="12" max="14" width="16.57421875" style="0" customWidth="1"/>
    <col min="15" max="15" width="4.00390625" style="0" customWidth="1"/>
    <col min="16" max="16" width="13.57421875" style="11" customWidth="1"/>
    <col min="17" max="17" width="30.57421875" style="0" customWidth="1"/>
    <col min="18" max="18" width="4.8515625" style="0" customWidth="1"/>
    <col min="19" max="19" width="11.8515625" style="0" customWidth="1"/>
    <col min="20" max="20" width="12.140625" style="0" customWidth="1"/>
    <col min="21" max="21" width="13.140625" style="0" customWidth="1"/>
    <col min="22" max="22" width="11.8515625" style="0" customWidth="1"/>
  </cols>
  <sheetData>
    <row r="1" spans="5:15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5:16" ht="17.25">
      <c r="E2" s="167" t="s">
        <v>248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9:13" ht="12.75">
      <c r="I3" s="168" t="s">
        <v>281</v>
      </c>
      <c r="J3" s="168"/>
      <c r="K3" s="168"/>
      <c r="L3" s="168"/>
      <c r="M3" s="168"/>
    </row>
    <row r="5" spans="3:14" ht="15">
      <c r="C5" s="169" t="s">
        <v>2</v>
      </c>
      <c r="D5" s="170"/>
      <c r="E5" s="170"/>
      <c r="F5" s="170"/>
      <c r="G5" s="170"/>
      <c r="H5" s="171"/>
      <c r="I5" s="50"/>
      <c r="J5" s="50"/>
      <c r="K5" s="172" t="s">
        <v>3</v>
      </c>
      <c r="L5" s="172"/>
      <c r="M5" s="172"/>
      <c r="N5" s="172"/>
    </row>
    <row r="6" spans="2:21" ht="66">
      <c r="B6" s="4" t="s">
        <v>11</v>
      </c>
      <c r="C6" s="4" t="s">
        <v>0</v>
      </c>
      <c r="D6" s="14" t="s">
        <v>17</v>
      </c>
      <c r="E6" s="22" t="s">
        <v>18</v>
      </c>
      <c r="F6" s="12" t="s">
        <v>19</v>
      </c>
      <c r="G6" s="4" t="s">
        <v>1</v>
      </c>
      <c r="H6" s="15" t="s">
        <v>44</v>
      </c>
      <c r="I6" s="15" t="s">
        <v>236</v>
      </c>
      <c r="J6" s="15" t="s">
        <v>215</v>
      </c>
      <c r="K6" s="13" t="s">
        <v>4</v>
      </c>
      <c r="L6" s="10" t="s">
        <v>5</v>
      </c>
      <c r="M6" s="4" t="s">
        <v>6</v>
      </c>
      <c r="N6" s="4" t="s">
        <v>97</v>
      </c>
      <c r="O6" s="10" t="s">
        <v>8</v>
      </c>
      <c r="P6" s="10" t="s">
        <v>9</v>
      </c>
      <c r="Q6" s="4" t="s">
        <v>371</v>
      </c>
      <c r="R6" s="30" t="s">
        <v>53</v>
      </c>
      <c r="S6" s="30" t="s">
        <v>50</v>
      </c>
      <c r="T6" s="30" t="s">
        <v>59</v>
      </c>
      <c r="U6" s="48" t="s">
        <v>100</v>
      </c>
    </row>
    <row r="7" spans="2:22" s="39" customFormat="1" ht="12.75">
      <c r="B7" s="2">
        <v>1</v>
      </c>
      <c r="C7" s="118" t="s">
        <v>278</v>
      </c>
      <c r="D7" s="2">
        <v>226</v>
      </c>
      <c r="E7" s="24">
        <v>40646</v>
      </c>
      <c r="F7" s="119" t="s">
        <v>279</v>
      </c>
      <c r="G7" s="37">
        <v>143009</v>
      </c>
      <c r="H7" s="16">
        <v>0.1</v>
      </c>
      <c r="I7" s="110" t="s">
        <v>269</v>
      </c>
      <c r="J7" s="110" t="s">
        <v>269</v>
      </c>
      <c r="K7" s="3">
        <v>121</v>
      </c>
      <c r="L7" s="3">
        <v>24.3</v>
      </c>
      <c r="M7" s="3">
        <v>121</v>
      </c>
      <c r="N7" s="3">
        <v>121</v>
      </c>
      <c r="O7" s="9" t="s">
        <v>280</v>
      </c>
      <c r="P7" s="5" t="s">
        <v>284</v>
      </c>
      <c r="Q7" s="2" t="s">
        <v>282</v>
      </c>
      <c r="R7" s="2">
        <v>138</v>
      </c>
      <c r="S7" s="38">
        <v>40904</v>
      </c>
      <c r="T7" s="38">
        <v>40816</v>
      </c>
      <c r="U7" s="2" t="s">
        <v>283</v>
      </c>
      <c r="V7" s="1"/>
    </row>
    <row r="8" spans="2:22" ht="12.75">
      <c r="B8" s="2">
        <f>B7+1</f>
        <v>2</v>
      </c>
      <c r="C8" s="118" t="s">
        <v>278</v>
      </c>
      <c r="D8" s="2">
        <v>225</v>
      </c>
      <c r="E8" s="24">
        <v>40646</v>
      </c>
      <c r="F8" s="119" t="s">
        <v>279</v>
      </c>
      <c r="G8" s="37">
        <v>143008</v>
      </c>
      <c r="H8" s="16">
        <v>2.07</v>
      </c>
      <c r="I8" s="110" t="s">
        <v>269</v>
      </c>
      <c r="J8" s="110" t="s">
        <v>269</v>
      </c>
      <c r="K8" s="3">
        <v>999</v>
      </c>
      <c r="L8" s="3">
        <v>503</v>
      </c>
      <c r="M8" s="3">
        <v>999</v>
      </c>
      <c r="N8" s="3">
        <v>999</v>
      </c>
      <c r="O8" s="9" t="s">
        <v>280</v>
      </c>
      <c r="P8" s="5" t="s">
        <v>285</v>
      </c>
      <c r="Q8" s="2" t="s">
        <v>282</v>
      </c>
      <c r="R8" s="2">
        <v>138</v>
      </c>
      <c r="S8" s="38">
        <v>40904</v>
      </c>
      <c r="T8" s="38">
        <v>40816</v>
      </c>
      <c r="U8" s="2" t="s">
        <v>283</v>
      </c>
      <c r="V8" s="1"/>
    </row>
    <row r="9" spans="2:22" ht="12.75">
      <c r="B9" s="2">
        <f aca="true" t="shared" si="0" ref="B9:B18">B8+1</f>
        <v>3</v>
      </c>
      <c r="C9" s="118" t="s">
        <v>278</v>
      </c>
      <c r="D9" s="2">
        <v>224</v>
      </c>
      <c r="E9" s="24">
        <v>40646</v>
      </c>
      <c r="F9" s="119" t="s">
        <v>279</v>
      </c>
      <c r="G9" s="37">
        <v>136009</v>
      </c>
      <c r="H9" s="16">
        <v>0.347</v>
      </c>
      <c r="I9" s="110" t="s">
        <v>269</v>
      </c>
      <c r="J9" s="110" t="s">
        <v>269</v>
      </c>
      <c r="K9" s="3">
        <v>231</v>
      </c>
      <c r="L9" s="3">
        <v>84.3</v>
      </c>
      <c r="M9" s="3">
        <v>231</v>
      </c>
      <c r="N9" s="3">
        <v>231</v>
      </c>
      <c r="O9" s="9" t="s">
        <v>280</v>
      </c>
      <c r="P9" s="5" t="s">
        <v>286</v>
      </c>
      <c r="Q9" s="2" t="s">
        <v>282</v>
      </c>
      <c r="R9" s="2">
        <v>138</v>
      </c>
      <c r="S9" s="38">
        <v>40904</v>
      </c>
      <c r="T9" s="38">
        <v>40816</v>
      </c>
      <c r="U9" s="2" t="s">
        <v>283</v>
      </c>
      <c r="V9" s="1"/>
    </row>
    <row r="10" spans="2:22" ht="12.75">
      <c r="B10" s="2">
        <f t="shared" si="0"/>
        <v>4</v>
      </c>
      <c r="C10" s="118" t="s">
        <v>278</v>
      </c>
      <c r="D10" s="2">
        <v>223</v>
      </c>
      <c r="E10" s="24">
        <v>40646</v>
      </c>
      <c r="F10" s="119" t="s">
        <v>279</v>
      </c>
      <c r="G10" s="37">
        <v>135003</v>
      </c>
      <c r="H10" s="16">
        <v>1.268</v>
      </c>
      <c r="I10" s="110" t="s">
        <v>269</v>
      </c>
      <c r="J10" s="110" t="s">
        <v>269</v>
      </c>
      <c r="K10" s="3">
        <v>642</v>
      </c>
      <c r="L10" s="3">
        <v>308.1</v>
      </c>
      <c r="M10" s="3">
        <v>642</v>
      </c>
      <c r="N10" s="3">
        <v>642</v>
      </c>
      <c r="O10" s="9" t="s">
        <v>280</v>
      </c>
      <c r="P10" s="5" t="s">
        <v>287</v>
      </c>
      <c r="Q10" s="2" t="s">
        <v>282</v>
      </c>
      <c r="R10" s="2">
        <v>138</v>
      </c>
      <c r="S10" s="38">
        <v>40904</v>
      </c>
      <c r="T10" s="38">
        <v>40816</v>
      </c>
      <c r="U10" s="2" t="s">
        <v>283</v>
      </c>
      <c r="V10" s="1"/>
    </row>
    <row r="11" spans="2:22" ht="12.75">
      <c r="B11" s="2">
        <f t="shared" si="0"/>
        <v>5</v>
      </c>
      <c r="C11" s="118" t="s">
        <v>278</v>
      </c>
      <c r="D11" s="2">
        <v>222</v>
      </c>
      <c r="E11" s="24">
        <v>40646</v>
      </c>
      <c r="F11" s="119" t="s">
        <v>279</v>
      </c>
      <c r="G11" s="37">
        <v>133001</v>
      </c>
      <c r="H11" s="16">
        <v>2.464</v>
      </c>
      <c r="I11" s="110" t="s">
        <v>269</v>
      </c>
      <c r="J11" s="110" t="s">
        <v>269</v>
      </c>
      <c r="K11" s="3">
        <v>1175</v>
      </c>
      <c r="L11" s="3">
        <v>526.5</v>
      </c>
      <c r="M11" s="3">
        <v>1175</v>
      </c>
      <c r="N11" s="3">
        <v>1175</v>
      </c>
      <c r="O11" s="9" t="s">
        <v>280</v>
      </c>
      <c r="P11" s="5" t="s">
        <v>288</v>
      </c>
      <c r="Q11" s="2" t="s">
        <v>282</v>
      </c>
      <c r="R11" s="2">
        <v>138</v>
      </c>
      <c r="S11" s="38">
        <v>40904</v>
      </c>
      <c r="T11" s="38">
        <v>40816</v>
      </c>
      <c r="U11" s="2" t="s">
        <v>283</v>
      </c>
      <c r="V11" s="1"/>
    </row>
    <row r="12" spans="2:22" ht="12.75">
      <c r="B12" s="2">
        <f t="shared" si="0"/>
        <v>6</v>
      </c>
      <c r="C12" s="118" t="s">
        <v>278</v>
      </c>
      <c r="D12" s="2">
        <v>221</v>
      </c>
      <c r="E12" s="24">
        <v>40646</v>
      </c>
      <c r="F12" s="119" t="s">
        <v>279</v>
      </c>
      <c r="G12" s="37">
        <v>132009</v>
      </c>
      <c r="H12" s="16">
        <v>1.779</v>
      </c>
      <c r="I12" s="110" t="s">
        <v>269</v>
      </c>
      <c r="J12" s="110" t="s">
        <v>269</v>
      </c>
      <c r="K12" s="3">
        <v>870</v>
      </c>
      <c r="L12" s="3">
        <v>432.3</v>
      </c>
      <c r="M12" s="3">
        <v>870</v>
      </c>
      <c r="N12" s="3">
        <v>870</v>
      </c>
      <c r="O12" s="9" t="s">
        <v>280</v>
      </c>
      <c r="P12" s="5" t="s">
        <v>289</v>
      </c>
      <c r="Q12" s="2" t="s">
        <v>282</v>
      </c>
      <c r="R12" s="2">
        <v>138</v>
      </c>
      <c r="S12" s="38">
        <v>40904</v>
      </c>
      <c r="T12" s="38">
        <v>40816</v>
      </c>
      <c r="U12" s="2" t="s">
        <v>283</v>
      </c>
      <c r="V12" s="1"/>
    </row>
    <row r="13" spans="2:22" ht="12.75">
      <c r="B13" s="2">
        <f t="shared" si="0"/>
        <v>7</v>
      </c>
      <c r="C13" s="118" t="s">
        <v>278</v>
      </c>
      <c r="D13" s="2">
        <v>220</v>
      </c>
      <c r="E13" s="24">
        <v>40646</v>
      </c>
      <c r="F13" s="119" t="s">
        <v>279</v>
      </c>
      <c r="G13" s="37">
        <v>131014</v>
      </c>
      <c r="H13" s="16">
        <v>6.06</v>
      </c>
      <c r="I13" s="110" t="s">
        <v>269</v>
      </c>
      <c r="J13" s="110" t="s">
        <v>269</v>
      </c>
      <c r="K13" s="3">
        <v>2778</v>
      </c>
      <c r="L13" s="3">
        <v>1269.3</v>
      </c>
      <c r="M13" s="3">
        <v>2778</v>
      </c>
      <c r="N13" s="3">
        <v>2778</v>
      </c>
      <c r="O13" s="9" t="s">
        <v>280</v>
      </c>
      <c r="P13" s="5" t="s">
        <v>290</v>
      </c>
      <c r="Q13" s="2" t="s">
        <v>282</v>
      </c>
      <c r="R13" s="2">
        <v>138</v>
      </c>
      <c r="S13" s="38">
        <v>40904</v>
      </c>
      <c r="T13" s="38">
        <v>40816</v>
      </c>
      <c r="U13" s="2" t="s">
        <v>283</v>
      </c>
      <c r="V13" s="1"/>
    </row>
    <row r="14" spans="2:22" ht="12.75">
      <c r="B14" s="2">
        <f t="shared" si="0"/>
        <v>8</v>
      </c>
      <c r="C14" s="118" t="s">
        <v>278</v>
      </c>
      <c r="D14" s="2">
        <v>219</v>
      </c>
      <c r="E14" s="24">
        <v>40646</v>
      </c>
      <c r="F14" s="119" t="s">
        <v>279</v>
      </c>
      <c r="G14" s="121">
        <v>130001</v>
      </c>
      <c r="H14" s="16">
        <v>3.709</v>
      </c>
      <c r="I14" s="110" t="s">
        <v>269</v>
      </c>
      <c r="J14" s="110" t="s">
        <v>269</v>
      </c>
      <c r="K14" s="3">
        <v>1730</v>
      </c>
      <c r="L14" s="3">
        <v>490.7</v>
      </c>
      <c r="M14" s="3">
        <v>1730</v>
      </c>
      <c r="N14" s="3">
        <v>1730</v>
      </c>
      <c r="O14" s="9" t="s">
        <v>280</v>
      </c>
      <c r="P14" s="5" t="s">
        <v>291</v>
      </c>
      <c r="Q14" s="2" t="s">
        <v>282</v>
      </c>
      <c r="R14" s="2">
        <v>138</v>
      </c>
      <c r="S14" s="38">
        <v>40904</v>
      </c>
      <c r="T14" s="38">
        <v>40816</v>
      </c>
      <c r="U14" s="2" t="s">
        <v>283</v>
      </c>
      <c r="V14" s="1"/>
    </row>
    <row r="15" spans="2:22" s="39" customFormat="1" ht="12.75">
      <c r="B15" s="2">
        <f t="shared" si="0"/>
        <v>9</v>
      </c>
      <c r="C15" s="118" t="s">
        <v>278</v>
      </c>
      <c r="D15" s="2">
        <v>218</v>
      </c>
      <c r="E15" s="24">
        <v>40646</v>
      </c>
      <c r="F15" s="119" t="s">
        <v>279</v>
      </c>
      <c r="G15" s="37">
        <v>129003</v>
      </c>
      <c r="H15" s="16">
        <v>6.318</v>
      </c>
      <c r="I15" s="110" t="s">
        <v>269</v>
      </c>
      <c r="J15" s="110" t="s">
        <v>269</v>
      </c>
      <c r="K15" s="3">
        <v>2893</v>
      </c>
      <c r="L15" s="3">
        <v>1048.7</v>
      </c>
      <c r="M15" s="3">
        <v>2893</v>
      </c>
      <c r="N15" s="3">
        <v>2893</v>
      </c>
      <c r="O15" s="9" t="s">
        <v>280</v>
      </c>
      <c r="P15" s="5" t="s">
        <v>292</v>
      </c>
      <c r="Q15" s="2" t="s">
        <v>282</v>
      </c>
      <c r="R15" s="2">
        <v>138</v>
      </c>
      <c r="S15" s="38">
        <v>40904</v>
      </c>
      <c r="T15" s="38">
        <v>40816</v>
      </c>
      <c r="U15" s="2" t="s">
        <v>283</v>
      </c>
      <c r="V15" s="1"/>
    </row>
    <row r="16" spans="2:22" s="39" customFormat="1" ht="12.75">
      <c r="B16" s="2">
        <f t="shared" si="0"/>
        <v>10</v>
      </c>
      <c r="C16" s="118" t="s">
        <v>278</v>
      </c>
      <c r="D16" s="2">
        <v>217</v>
      </c>
      <c r="E16" s="24">
        <v>40646</v>
      </c>
      <c r="F16" s="119" t="s">
        <v>279</v>
      </c>
      <c r="G16" s="37">
        <v>125003</v>
      </c>
      <c r="H16" s="16">
        <v>3.609</v>
      </c>
      <c r="I16" s="110" t="s">
        <v>269</v>
      </c>
      <c r="J16" s="110" t="s">
        <v>269</v>
      </c>
      <c r="K16" s="3">
        <v>1671</v>
      </c>
      <c r="L16" s="3">
        <v>760.1</v>
      </c>
      <c r="M16" s="3">
        <v>1671</v>
      </c>
      <c r="N16" s="3">
        <v>1671</v>
      </c>
      <c r="O16" s="9" t="s">
        <v>280</v>
      </c>
      <c r="P16" s="5" t="s">
        <v>293</v>
      </c>
      <c r="Q16" s="2" t="s">
        <v>282</v>
      </c>
      <c r="R16" s="2">
        <v>138</v>
      </c>
      <c r="S16" s="38">
        <v>40904</v>
      </c>
      <c r="T16" s="38">
        <v>40816</v>
      </c>
      <c r="U16" s="2" t="s">
        <v>283</v>
      </c>
      <c r="V16" s="1"/>
    </row>
    <row r="17" spans="2:22" s="39" customFormat="1" ht="12.75">
      <c r="B17" s="2">
        <f t="shared" si="0"/>
        <v>11</v>
      </c>
      <c r="C17" s="118" t="s">
        <v>278</v>
      </c>
      <c r="D17" s="2">
        <v>216</v>
      </c>
      <c r="E17" s="24">
        <v>40646</v>
      </c>
      <c r="F17" s="119" t="s">
        <v>279</v>
      </c>
      <c r="G17" s="37">
        <v>125002</v>
      </c>
      <c r="H17" s="16">
        <v>2.454</v>
      </c>
      <c r="I17" s="110" t="s">
        <v>269</v>
      </c>
      <c r="J17" s="110" t="s">
        <v>269</v>
      </c>
      <c r="K17" s="3">
        <v>1171</v>
      </c>
      <c r="L17" s="3">
        <v>516.8</v>
      </c>
      <c r="M17" s="3">
        <v>1171</v>
      </c>
      <c r="N17" s="3">
        <v>1171</v>
      </c>
      <c r="O17" s="9" t="s">
        <v>280</v>
      </c>
      <c r="P17" s="5" t="s">
        <v>294</v>
      </c>
      <c r="Q17" s="2" t="s">
        <v>282</v>
      </c>
      <c r="R17" s="2">
        <v>138</v>
      </c>
      <c r="S17" s="38">
        <v>40904</v>
      </c>
      <c r="T17" s="38">
        <v>40816</v>
      </c>
      <c r="U17" s="2" t="s">
        <v>283</v>
      </c>
      <c r="V17" s="1"/>
    </row>
    <row r="18" spans="2:22" s="39" customFormat="1" ht="12.75">
      <c r="B18" s="2">
        <f t="shared" si="0"/>
        <v>12</v>
      </c>
      <c r="C18" s="118" t="s">
        <v>278</v>
      </c>
      <c r="D18" s="2">
        <v>215</v>
      </c>
      <c r="E18" s="24">
        <v>40646</v>
      </c>
      <c r="F18" s="119" t="s">
        <v>279</v>
      </c>
      <c r="G18" s="37">
        <v>120002</v>
      </c>
      <c r="H18" s="16">
        <v>0.664</v>
      </c>
      <c r="I18" s="110" t="s">
        <v>269</v>
      </c>
      <c r="J18" s="110" t="s">
        <v>269</v>
      </c>
      <c r="K18" s="3">
        <v>373</v>
      </c>
      <c r="L18" s="3">
        <v>161.4</v>
      </c>
      <c r="M18" s="3">
        <v>373</v>
      </c>
      <c r="N18" s="3">
        <v>373</v>
      </c>
      <c r="O18" s="9" t="s">
        <v>280</v>
      </c>
      <c r="P18" s="5" t="s">
        <v>295</v>
      </c>
      <c r="Q18" s="2" t="s">
        <v>282</v>
      </c>
      <c r="R18" s="2">
        <v>138</v>
      </c>
      <c r="S18" s="38">
        <v>40904</v>
      </c>
      <c r="T18" s="38">
        <v>40816</v>
      </c>
      <c r="U18" s="2" t="s">
        <v>283</v>
      </c>
      <c r="V18" s="1"/>
    </row>
    <row r="19" spans="2:22" s="39" customFormat="1" ht="12.75">
      <c r="B19" s="2">
        <v>13</v>
      </c>
      <c r="C19" s="118" t="s">
        <v>169</v>
      </c>
      <c r="D19" s="2">
        <v>105</v>
      </c>
      <c r="E19" s="24">
        <v>40688</v>
      </c>
      <c r="F19" s="119" t="s">
        <v>279</v>
      </c>
      <c r="G19" s="37">
        <v>90188</v>
      </c>
      <c r="H19" s="16">
        <v>0.642</v>
      </c>
      <c r="I19" s="110" t="s">
        <v>299</v>
      </c>
      <c r="J19" s="110" t="s">
        <v>299</v>
      </c>
      <c r="K19" s="3">
        <v>299</v>
      </c>
      <c r="L19" s="3">
        <v>54.6</v>
      </c>
      <c r="M19" s="3">
        <v>299</v>
      </c>
      <c r="N19" s="3">
        <v>299</v>
      </c>
      <c r="O19" s="9" t="s">
        <v>280</v>
      </c>
      <c r="P19" s="5" t="s">
        <v>300</v>
      </c>
      <c r="Q19" s="2" t="s">
        <v>296</v>
      </c>
      <c r="R19" s="2">
        <v>94</v>
      </c>
      <c r="S19" s="38">
        <v>41066</v>
      </c>
      <c r="T19" s="38">
        <v>41046</v>
      </c>
      <c r="U19" s="2" t="s">
        <v>317</v>
      </c>
      <c r="V19" s="1"/>
    </row>
    <row r="20" spans="2:22" s="39" customFormat="1" ht="12.75">
      <c r="B20" s="2">
        <v>14</v>
      </c>
      <c r="C20" s="118" t="s">
        <v>169</v>
      </c>
      <c r="D20" s="2">
        <v>104</v>
      </c>
      <c r="E20" s="24">
        <v>40688</v>
      </c>
      <c r="F20" s="119" t="s">
        <v>279</v>
      </c>
      <c r="G20" s="37">
        <v>90178</v>
      </c>
      <c r="H20" s="16">
        <v>1.911</v>
      </c>
      <c r="I20" s="110" t="s">
        <v>299</v>
      </c>
      <c r="J20" s="110" t="s">
        <v>299</v>
      </c>
      <c r="K20" s="3">
        <v>891</v>
      </c>
      <c r="L20" s="3">
        <v>162.53</v>
      </c>
      <c r="M20" s="3">
        <v>891</v>
      </c>
      <c r="N20" s="3">
        <v>891</v>
      </c>
      <c r="O20" s="9" t="s">
        <v>280</v>
      </c>
      <c r="P20" s="5" t="s">
        <v>301</v>
      </c>
      <c r="Q20" s="2" t="s">
        <v>296</v>
      </c>
      <c r="R20" s="2">
        <v>94</v>
      </c>
      <c r="S20" s="38">
        <v>41066</v>
      </c>
      <c r="T20" s="38">
        <v>41046</v>
      </c>
      <c r="U20" s="2" t="s">
        <v>317</v>
      </c>
      <c r="V20" s="1"/>
    </row>
    <row r="21" spans="2:22" s="39" customFormat="1" ht="12.75">
      <c r="B21" s="2">
        <v>15</v>
      </c>
      <c r="C21" s="118" t="s">
        <v>169</v>
      </c>
      <c r="D21" s="2">
        <v>82</v>
      </c>
      <c r="E21" s="24">
        <v>40688</v>
      </c>
      <c r="F21" s="9" t="s">
        <v>279</v>
      </c>
      <c r="G21" s="37">
        <v>90001</v>
      </c>
      <c r="H21" s="16">
        <v>4.536</v>
      </c>
      <c r="I21" s="110" t="s">
        <v>299</v>
      </c>
      <c r="J21" s="110" t="s">
        <v>299</v>
      </c>
      <c r="K21" s="3">
        <v>2132</v>
      </c>
      <c r="L21" s="3">
        <v>422.53</v>
      </c>
      <c r="M21" s="3">
        <v>2132</v>
      </c>
      <c r="N21" s="3">
        <v>2132</v>
      </c>
      <c r="O21" s="9" t="s">
        <v>280</v>
      </c>
      <c r="P21" s="5" t="s">
        <v>302</v>
      </c>
      <c r="Q21" s="2" t="s">
        <v>296</v>
      </c>
      <c r="R21" s="2">
        <v>94</v>
      </c>
      <c r="S21" s="38">
        <v>41066</v>
      </c>
      <c r="T21" s="38">
        <v>41046</v>
      </c>
      <c r="U21" s="2" t="s">
        <v>317</v>
      </c>
      <c r="V21" s="1"/>
    </row>
    <row r="22" spans="2:22" s="39" customFormat="1" ht="12.75">
      <c r="B22" s="73">
        <v>16</v>
      </c>
      <c r="C22" s="73" t="s">
        <v>169</v>
      </c>
      <c r="D22" s="73">
        <v>8</v>
      </c>
      <c r="E22" s="125">
        <v>40933</v>
      </c>
      <c r="F22" s="126" t="s">
        <v>88</v>
      </c>
      <c r="G22" s="137" t="s">
        <v>298</v>
      </c>
      <c r="H22" s="77">
        <v>1.8</v>
      </c>
      <c r="I22" s="127" t="s">
        <v>299</v>
      </c>
      <c r="J22" s="127" t="s">
        <v>299</v>
      </c>
      <c r="K22" s="115">
        <v>4927</v>
      </c>
      <c r="L22" s="115">
        <v>4104</v>
      </c>
      <c r="M22" s="115">
        <v>4927</v>
      </c>
      <c r="N22" s="115">
        <v>4927</v>
      </c>
      <c r="O22" s="126" t="s">
        <v>280</v>
      </c>
      <c r="P22" s="75" t="s">
        <v>303</v>
      </c>
      <c r="Q22" s="73" t="s">
        <v>297</v>
      </c>
      <c r="R22" s="2">
        <v>100</v>
      </c>
      <c r="S22" s="38">
        <v>41073</v>
      </c>
      <c r="T22" s="38">
        <v>41046</v>
      </c>
      <c r="U22" s="73" t="s">
        <v>316</v>
      </c>
      <c r="V22" s="1"/>
    </row>
    <row r="23" spans="2:22" s="39" customFormat="1" ht="12.75">
      <c r="B23" s="6">
        <v>17</v>
      </c>
      <c r="C23" s="128" t="s">
        <v>278</v>
      </c>
      <c r="D23" s="9">
        <v>7</v>
      </c>
      <c r="E23" s="24">
        <v>40933</v>
      </c>
      <c r="F23" s="9" t="s">
        <v>279</v>
      </c>
      <c r="G23" s="134">
        <v>102001</v>
      </c>
      <c r="H23" s="16">
        <v>3.466</v>
      </c>
      <c r="I23" s="127" t="s">
        <v>299</v>
      </c>
      <c r="J23" s="127" t="s">
        <v>299</v>
      </c>
      <c r="K23" s="129">
        <v>1026</v>
      </c>
      <c r="L23" s="3">
        <v>729.94</v>
      </c>
      <c r="M23" s="129">
        <v>1026</v>
      </c>
      <c r="N23" s="129">
        <v>1026</v>
      </c>
      <c r="O23" s="9" t="s">
        <v>280</v>
      </c>
      <c r="P23" s="5" t="s">
        <v>318</v>
      </c>
      <c r="Q23" s="6" t="s">
        <v>304</v>
      </c>
      <c r="R23" s="6">
        <v>109</v>
      </c>
      <c r="S23" s="38">
        <v>41080</v>
      </c>
      <c r="T23" s="38">
        <v>41046</v>
      </c>
      <c r="U23" s="2" t="s">
        <v>305</v>
      </c>
      <c r="V23" s="1"/>
    </row>
    <row r="24" spans="2:22" s="39" customFormat="1" ht="12.75">
      <c r="B24" s="6">
        <v>18</v>
      </c>
      <c r="C24" s="128" t="s">
        <v>278</v>
      </c>
      <c r="D24" s="2">
        <v>5</v>
      </c>
      <c r="E24" s="24">
        <v>40933</v>
      </c>
      <c r="F24" s="9" t="s">
        <v>279</v>
      </c>
      <c r="G24" s="135">
        <v>106001</v>
      </c>
      <c r="H24" s="16">
        <v>9.772</v>
      </c>
      <c r="I24" s="127" t="s">
        <v>299</v>
      </c>
      <c r="J24" s="127" t="s">
        <v>299</v>
      </c>
      <c r="K24" s="129">
        <v>2771</v>
      </c>
      <c r="L24" s="3">
        <v>2555.06</v>
      </c>
      <c r="M24" s="129">
        <v>2771</v>
      </c>
      <c r="N24" s="129">
        <v>2771</v>
      </c>
      <c r="O24" s="9" t="s">
        <v>280</v>
      </c>
      <c r="P24" s="5" t="s">
        <v>319</v>
      </c>
      <c r="Q24" s="6" t="s">
        <v>304</v>
      </c>
      <c r="R24" s="6">
        <v>109</v>
      </c>
      <c r="S24" s="38">
        <v>41080</v>
      </c>
      <c r="T24" s="38">
        <v>41046</v>
      </c>
      <c r="U24" s="2" t="s">
        <v>305</v>
      </c>
      <c r="V24" s="1"/>
    </row>
    <row r="25" spans="2:22" s="39" customFormat="1" ht="12.75">
      <c r="B25" s="6">
        <v>19</v>
      </c>
      <c r="C25" s="128" t="s">
        <v>278</v>
      </c>
      <c r="D25" s="2">
        <v>4</v>
      </c>
      <c r="E25" s="24">
        <v>40933</v>
      </c>
      <c r="F25" s="9" t="s">
        <v>279</v>
      </c>
      <c r="G25" s="135">
        <v>106009</v>
      </c>
      <c r="H25" s="16">
        <v>1.009</v>
      </c>
      <c r="I25" s="127" t="s">
        <v>299</v>
      </c>
      <c r="J25" s="127" t="s">
        <v>299</v>
      </c>
      <c r="K25" s="129">
        <v>347</v>
      </c>
      <c r="L25" s="3">
        <v>245.19</v>
      </c>
      <c r="M25" s="129">
        <v>347</v>
      </c>
      <c r="N25" s="129">
        <v>347</v>
      </c>
      <c r="O25" s="9" t="s">
        <v>280</v>
      </c>
      <c r="P25" s="5" t="s">
        <v>320</v>
      </c>
      <c r="Q25" s="6" t="s">
        <v>304</v>
      </c>
      <c r="R25" s="6">
        <v>109</v>
      </c>
      <c r="S25" s="38">
        <v>41080</v>
      </c>
      <c r="T25" s="38">
        <v>41046</v>
      </c>
      <c r="U25" s="2" t="s">
        <v>305</v>
      </c>
      <c r="V25" s="1"/>
    </row>
    <row r="26" spans="2:21" s="39" customFormat="1" ht="12.75">
      <c r="B26" s="6">
        <v>20</v>
      </c>
      <c r="C26" s="128" t="s">
        <v>278</v>
      </c>
      <c r="D26" s="2">
        <v>6</v>
      </c>
      <c r="E26" s="24">
        <v>40933</v>
      </c>
      <c r="F26" s="9" t="s">
        <v>279</v>
      </c>
      <c r="G26" s="135">
        <v>108013</v>
      </c>
      <c r="H26" s="16">
        <v>1.993</v>
      </c>
      <c r="I26" s="127" t="s">
        <v>299</v>
      </c>
      <c r="J26" s="127" t="s">
        <v>299</v>
      </c>
      <c r="K26" s="129">
        <v>619</v>
      </c>
      <c r="L26" s="3">
        <v>565.02</v>
      </c>
      <c r="M26" s="129">
        <v>619</v>
      </c>
      <c r="N26" s="129">
        <v>619</v>
      </c>
      <c r="O26" s="9" t="s">
        <v>280</v>
      </c>
      <c r="P26" s="5" t="s">
        <v>321</v>
      </c>
      <c r="Q26" s="6" t="s">
        <v>304</v>
      </c>
      <c r="R26" s="6">
        <v>109</v>
      </c>
      <c r="S26" s="38">
        <v>41080</v>
      </c>
      <c r="T26" s="38">
        <v>41046</v>
      </c>
      <c r="U26" s="2" t="s">
        <v>305</v>
      </c>
    </row>
    <row r="27" spans="2:21" s="39" customFormat="1" ht="12.75">
      <c r="B27" s="6">
        <v>21</v>
      </c>
      <c r="C27" s="128" t="s">
        <v>278</v>
      </c>
      <c r="D27" s="73">
        <v>3</v>
      </c>
      <c r="E27" s="125">
        <v>40933</v>
      </c>
      <c r="F27" s="126" t="s">
        <v>279</v>
      </c>
      <c r="G27" s="136">
        <v>108023</v>
      </c>
      <c r="H27" s="77">
        <v>6.037</v>
      </c>
      <c r="I27" s="127" t="s">
        <v>299</v>
      </c>
      <c r="J27" s="127" t="s">
        <v>299</v>
      </c>
      <c r="K27" s="132">
        <v>1738</v>
      </c>
      <c r="L27" s="115">
        <v>1711.49</v>
      </c>
      <c r="M27" s="132">
        <v>1738</v>
      </c>
      <c r="N27" s="132">
        <v>1738</v>
      </c>
      <c r="O27" s="126" t="s">
        <v>280</v>
      </c>
      <c r="P27" s="75" t="s">
        <v>322</v>
      </c>
      <c r="Q27" s="131" t="s">
        <v>304</v>
      </c>
      <c r="R27" s="131">
        <v>109</v>
      </c>
      <c r="S27" s="133">
        <v>41080</v>
      </c>
      <c r="T27" s="133">
        <v>41046</v>
      </c>
      <c r="U27" s="73" t="s">
        <v>305</v>
      </c>
    </row>
    <row r="28" spans="2:21" s="39" customFormat="1" ht="12.75">
      <c r="B28" s="2">
        <f aca="true" t="shared" si="1" ref="B28:B33">B27+1</f>
        <v>22</v>
      </c>
      <c r="C28" s="128" t="s">
        <v>278</v>
      </c>
      <c r="D28" s="6">
        <v>2</v>
      </c>
      <c r="E28" s="24" t="s">
        <v>306</v>
      </c>
      <c r="F28" s="9" t="s">
        <v>279</v>
      </c>
      <c r="G28" s="135">
        <v>110012</v>
      </c>
      <c r="H28" s="16">
        <v>0.285</v>
      </c>
      <c r="I28" s="110" t="s">
        <v>307</v>
      </c>
      <c r="J28" s="110" t="s">
        <v>307</v>
      </c>
      <c r="K28" s="3">
        <f aca="true" t="shared" si="2" ref="K28:K33">M28-60</f>
        <v>141</v>
      </c>
      <c r="L28" s="27">
        <v>70.02</v>
      </c>
      <c r="M28" s="3">
        <v>201</v>
      </c>
      <c r="N28" s="3">
        <f aca="true" t="shared" si="3" ref="N28:N33">M28</f>
        <v>201</v>
      </c>
      <c r="O28" s="9" t="s">
        <v>280</v>
      </c>
      <c r="P28" s="5" t="s">
        <v>309</v>
      </c>
      <c r="Q28" s="6" t="s">
        <v>304</v>
      </c>
      <c r="R28" s="2">
        <v>149</v>
      </c>
      <c r="S28" s="38">
        <v>41219</v>
      </c>
      <c r="T28" s="7" t="s">
        <v>315</v>
      </c>
      <c r="U28" s="2" t="s">
        <v>325</v>
      </c>
    </row>
    <row r="29" spans="2:21" s="39" customFormat="1" ht="12.75">
      <c r="B29" s="2">
        <f t="shared" si="1"/>
        <v>23</v>
      </c>
      <c r="C29" s="128" t="s">
        <v>278</v>
      </c>
      <c r="D29" s="6">
        <v>1</v>
      </c>
      <c r="E29" s="24" t="s">
        <v>306</v>
      </c>
      <c r="F29" s="9" t="s">
        <v>279</v>
      </c>
      <c r="G29" s="135">
        <v>110013</v>
      </c>
      <c r="H29" s="16">
        <v>1.281</v>
      </c>
      <c r="I29" s="110" t="s">
        <v>307</v>
      </c>
      <c r="J29" s="110" t="s">
        <v>307</v>
      </c>
      <c r="K29" s="3">
        <f t="shared" si="2"/>
        <v>478</v>
      </c>
      <c r="L29" s="27">
        <v>538</v>
      </c>
      <c r="M29" s="3">
        <v>538</v>
      </c>
      <c r="N29" s="3">
        <f t="shared" si="3"/>
        <v>538</v>
      </c>
      <c r="O29" s="9" t="s">
        <v>280</v>
      </c>
      <c r="P29" s="5" t="s">
        <v>310</v>
      </c>
      <c r="Q29" s="6" t="s">
        <v>304</v>
      </c>
      <c r="R29" s="2">
        <v>149</v>
      </c>
      <c r="S29" s="38">
        <v>41219</v>
      </c>
      <c r="T29" s="7" t="s">
        <v>315</v>
      </c>
      <c r="U29" s="2" t="s">
        <v>325</v>
      </c>
    </row>
    <row r="30" spans="2:21" s="39" customFormat="1" ht="12.75">
      <c r="B30" s="2">
        <f t="shared" si="1"/>
        <v>24</v>
      </c>
      <c r="C30" s="128" t="s">
        <v>278</v>
      </c>
      <c r="D30" s="6">
        <v>103</v>
      </c>
      <c r="E30" s="24" t="s">
        <v>308</v>
      </c>
      <c r="F30" s="9" t="s">
        <v>279</v>
      </c>
      <c r="G30" s="135">
        <v>106002</v>
      </c>
      <c r="H30" s="64">
        <v>2.961</v>
      </c>
      <c r="I30" s="110" t="s">
        <v>307</v>
      </c>
      <c r="J30" s="110" t="s">
        <v>307</v>
      </c>
      <c r="K30" s="3">
        <f t="shared" si="2"/>
        <v>1602</v>
      </c>
      <c r="L30" s="27">
        <v>430.27</v>
      </c>
      <c r="M30" s="3">
        <v>1662</v>
      </c>
      <c r="N30" s="3">
        <f t="shared" si="3"/>
        <v>1662</v>
      </c>
      <c r="O30" s="9" t="s">
        <v>280</v>
      </c>
      <c r="P30" s="5" t="s">
        <v>311</v>
      </c>
      <c r="Q30" s="6" t="s">
        <v>304</v>
      </c>
      <c r="R30" s="2">
        <v>149</v>
      </c>
      <c r="S30" s="38">
        <v>41219</v>
      </c>
      <c r="T30" s="7" t="s">
        <v>315</v>
      </c>
      <c r="U30" s="2" t="s">
        <v>325</v>
      </c>
    </row>
    <row r="31" spans="2:21" s="39" customFormat="1" ht="12.75">
      <c r="B31" s="2">
        <f t="shared" si="1"/>
        <v>25</v>
      </c>
      <c r="C31" s="128" t="s">
        <v>278</v>
      </c>
      <c r="D31" s="6">
        <v>104</v>
      </c>
      <c r="E31" s="23" t="s">
        <v>308</v>
      </c>
      <c r="F31" s="9" t="s">
        <v>279</v>
      </c>
      <c r="G31" s="37">
        <v>106005</v>
      </c>
      <c r="H31" s="17">
        <v>4.836</v>
      </c>
      <c r="I31" s="110" t="s">
        <v>307</v>
      </c>
      <c r="J31" s="110" t="s">
        <v>307</v>
      </c>
      <c r="K31" s="3">
        <f t="shared" si="2"/>
        <v>2702</v>
      </c>
      <c r="L31" s="28">
        <v>715.99</v>
      </c>
      <c r="M31" s="8">
        <v>2762</v>
      </c>
      <c r="N31" s="3">
        <f t="shared" si="3"/>
        <v>2762</v>
      </c>
      <c r="O31" s="9" t="s">
        <v>280</v>
      </c>
      <c r="P31" s="5" t="s">
        <v>312</v>
      </c>
      <c r="Q31" s="6" t="s">
        <v>304</v>
      </c>
      <c r="R31" s="2">
        <v>149</v>
      </c>
      <c r="S31" s="38">
        <v>41219</v>
      </c>
      <c r="T31" s="7" t="s">
        <v>315</v>
      </c>
      <c r="U31" s="2" t="s">
        <v>325</v>
      </c>
    </row>
    <row r="32" spans="2:21" s="39" customFormat="1" ht="12.75">
      <c r="B32" s="2">
        <f t="shared" si="1"/>
        <v>26</v>
      </c>
      <c r="C32" s="128" t="s">
        <v>278</v>
      </c>
      <c r="D32" s="6">
        <v>105</v>
      </c>
      <c r="E32" s="23" t="s">
        <v>308</v>
      </c>
      <c r="F32" s="9" t="s">
        <v>279</v>
      </c>
      <c r="G32" s="37">
        <v>106006</v>
      </c>
      <c r="H32" s="17">
        <v>5.855</v>
      </c>
      <c r="I32" s="110" t="s">
        <v>307</v>
      </c>
      <c r="J32" s="110" t="s">
        <v>307</v>
      </c>
      <c r="K32" s="3">
        <f t="shared" si="2"/>
        <v>3288</v>
      </c>
      <c r="L32" s="28">
        <v>753.04</v>
      </c>
      <c r="M32" s="8">
        <v>3348</v>
      </c>
      <c r="N32" s="3">
        <f t="shared" si="3"/>
        <v>3348</v>
      </c>
      <c r="O32" s="9" t="s">
        <v>280</v>
      </c>
      <c r="P32" s="5" t="s">
        <v>313</v>
      </c>
      <c r="Q32" s="6" t="s">
        <v>304</v>
      </c>
      <c r="R32" s="2">
        <v>149</v>
      </c>
      <c r="S32" s="38">
        <v>41219</v>
      </c>
      <c r="T32" s="7" t="s">
        <v>315</v>
      </c>
      <c r="U32" s="2" t="s">
        <v>325</v>
      </c>
    </row>
    <row r="33" spans="2:21" s="39" customFormat="1" ht="12.75">
      <c r="B33" s="2">
        <f t="shared" si="1"/>
        <v>27</v>
      </c>
      <c r="C33" s="128" t="s">
        <v>278</v>
      </c>
      <c r="D33" s="6">
        <v>106</v>
      </c>
      <c r="E33" s="23" t="s">
        <v>308</v>
      </c>
      <c r="F33" s="9" t="s">
        <v>279</v>
      </c>
      <c r="G33" s="37">
        <v>106007</v>
      </c>
      <c r="H33" s="17">
        <v>5.857</v>
      </c>
      <c r="I33" s="110" t="s">
        <v>307</v>
      </c>
      <c r="J33" s="110" t="s">
        <v>307</v>
      </c>
      <c r="K33" s="3">
        <f t="shared" si="2"/>
        <v>3304</v>
      </c>
      <c r="L33" s="28">
        <v>762.89</v>
      </c>
      <c r="M33" s="8">
        <v>3364</v>
      </c>
      <c r="N33" s="3">
        <f t="shared" si="3"/>
        <v>3364</v>
      </c>
      <c r="O33" s="9" t="s">
        <v>280</v>
      </c>
      <c r="P33" s="5" t="s">
        <v>314</v>
      </c>
      <c r="Q33" s="6" t="s">
        <v>304</v>
      </c>
      <c r="R33" s="2">
        <v>149</v>
      </c>
      <c r="S33" s="38">
        <v>41219</v>
      </c>
      <c r="T33" s="7" t="s">
        <v>315</v>
      </c>
      <c r="U33" s="2" t="s">
        <v>325</v>
      </c>
    </row>
    <row r="34" spans="2:21" s="39" customFormat="1" ht="30.75">
      <c r="B34" s="2">
        <v>28</v>
      </c>
      <c r="C34" s="128" t="s">
        <v>278</v>
      </c>
      <c r="D34" s="6">
        <v>35</v>
      </c>
      <c r="E34" s="23" t="s">
        <v>326</v>
      </c>
      <c r="F34" s="9" t="s">
        <v>88</v>
      </c>
      <c r="G34" s="37" t="s">
        <v>327</v>
      </c>
      <c r="H34" s="142" t="s">
        <v>328</v>
      </c>
      <c r="I34" s="173" t="s">
        <v>329</v>
      </c>
      <c r="J34" s="174"/>
      <c r="K34" s="141">
        <f>M34-40</f>
        <v>4480</v>
      </c>
      <c r="L34" s="28">
        <v>4015.6</v>
      </c>
      <c r="M34" s="8">
        <v>4520</v>
      </c>
      <c r="N34" s="3">
        <v>4520</v>
      </c>
      <c r="O34" s="9" t="s">
        <v>330</v>
      </c>
      <c r="P34" s="5" t="s">
        <v>331</v>
      </c>
      <c r="Q34" s="6" t="s">
        <v>332</v>
      </c>
      <c r="R34" s="2">
        <v>163</v>
      </c>
      <c r="S34" s="38" t="s">
        <v>333</v>
      </c>
      <c r="T34" s="7"/>
      <c r="U34" s="2"/>
    </row>
    <row r="35" spans="3:16" s="39" customFormat="1" ht="12.75">
      <c r="C35" s="124"/>
      <c r="E35" s="81"/>
      <c r="F35" s="92"/>
      <c r="G35" s="122"/>
      <c r="H35" s="103"/>
      <c r="I35" s="112"/>
      <c r="J35" s="112"/>
      <c r="K35" s="104"/>
      <c r="L35" s="85"/>
      <c r="M35" s="104"/>
      <c r="N35" s="94">
        <f>SUM(N7:N34)</f>
        <v>45799</v>
      </c>
      <c r="O35" s="92"/>
      <c r="P35" s="140"/>
    </row>
    <row r="36" spans="3:16" s="39" customFormat="1" ht="12.75">
      <c r="C36" s="86"/>
      <c r="E36" s="81"/>
      <c r="F36" s="92"/>
      <c r="G36" s="122"/>
      <c r="H36" s="105"/>
      <c r="I36" s="130"/>
      <c r="J36" s="130"/>
      <c r="K36" s="139"/>
      <c r="L36" s="85"/>
      <c r="M36" s="104"/>
      <c r="N36" s="94"/>
      <c r="O36" s="92"/>
      <c r="P36" s="82"/>
    </row>
    <row r="37" spans="3:16" s="39" customFormat="1" ht="12.75">
      <c r="C37" s="86"/>
      <c r="E37" s="99"/>
      <c r="F37" s="92"/>
      <c r="G37" s="122"/>
      <c r="H37" s="103"/>
      <c r="I37" s="103"/>
      <c r="J37" s="103"/>
      <c r="K37" s="104"/>
      <c r="L37" s="85"/>
      <c r="M37" s="104"/>
      <c r="N37" s="94"/>
      <c r="O37" s="92"/>
      <c r="P37" s="82"/>
    </row>
    <row r="38" spans="3:16" s="39" customFormat="1" ht="12.75">
      <c r="C38" s="86"/>
      <c r="E38" s="99"/>
      <c r="F38" s="92"/>
      <c r="G38" s="122"/>
      <c r="H38" s="103"/>
      <c r="I38" s="103"/>
      <c r="J38" s="103"/>
      <c r="K38" s="104"/>
      <c r="L38" s="85"/>
      <c r="M38" s="104"/>
      <c r="N38" s="102" t="s">
        <v>323</v>
      </c>
      <c r="O38" s="92"/>
      <c r="P38" s="102">
        <v>14654</v>
      </c>
    </row>
    <row r="39" spans="3:16" s="39" customFormat="1" ht="12.75">
      <c r="C39" s="86"/>
      <c r="E39" s="99"/>
      <c r="F39" s="92"/>
      <c r="G39" s="122"/>
      <c r="H39" s="103"/>
      <c r="I39" s="103"/>
      <c r="J39" s="103"/>
      <c r="K39" s="104"/>
      <c r="L39" s="85"/>
      <c r="M39" s="104"/>
      <c r="N39" s="94" t="s">
        <v>324</v>
      </c>
      <c r="O39" s="92"/>
      <c r="P39" s="102">
        <f>N35-P38</f>
        <v>31145</v>
      </c>
    </row>
    <row r="40" spans="3:16" s="39" customFormat="1" ht="12.75">
      <c r="C40" s="86"/>
      <c r="E40" s="99"/>
      <c r="F40" s="92"/>
      <c r="G40" s="122"/>
      <c r="H40" s="103"/>
      <c r="I40" s="138"/>
      <c r="J40" s="103"/>
      <c r="K40" s="104"/>
      <c r="L40" s="85"/>
      <c r="M40" s="104"/>
      <c r="N40" s="94"/>
      <c r="O40" s="92"/>
      <c r="P40" s="82"/>
    </row>
    <row r="41" spans="3:16" s="39" customFormat="1" ht="12.75">
      <c r="C41" s="86"/>
      <c r="E41" s="99"/>
      <c r="F41" s="92"/>
      <c r="G41" s="122"/>
      <c r="H41" s="106"/>
      <c r="I41" s="106"/>
      <c r="J41" s="106"/>
      <c r="K41" s="104"/>
      <c r="L41" s="85"/>
      <c r="M41" s="104"/>
      <c r="N41" s="102"/>
      <c r="O41" s="92"/>
      <c r="P41" s="82"/>
    </row>
    <row r="42" spans="3:17" s="39" customFormat="1" ht="12.75">
      <c r="C42" s="86"/>
      <c r="D42" s="86"/>
      <c r="E42" s="99"/>
      <c r="F42" s="92"/>
      <c r="G42" s="123"/>
      <c r="H42" s="107"/>
      <c r="I42" s="107"/>
      <c r="J42" s="107"/>
      <c r="L42" s="108"/>
      <c r="N42" s="94"/>
      <c r="O42" s="95"/>
      <c r="P42" s="82"/>
      <c r="Q42" s="86"/>
    </row>
    <row r="43" spans="3:17" s="39" customFormat="1" ht="12.75">
      <c r="C43" s="86"/>
      <c r="D43" s="86"/>
      <c r="E43" s="81"/>
      <c r="F43" s="92"/>
      <c r="G43" s="123"/>
      <c r="H43" s="84"/>
      <c r="I43" s="84"/>
      <c r="J43" s="84"/>
      <c r="N43" s="94"/>
      <c r="O43" s="95"/>
      <c r="P43" s="82"/>
      <c r="Q43" s="86"/>
    </row>
    <row r="44" spans="5:16" s="39" customFormat="1" ht="13.5">
      <c r="E44" s="81"/>
      <c r="F44" s="82"/>
      <c r="G44" s="122"/>
      <c r="H44" s="101"/>
      <c r="I44" s="101"/>
      <c r="J44" s="101"/>
      <c r="N44" s="109"/>
      <c r="P44" s="82"/>
    </row>
    <row r="45" ht="12.75">
      <c r="N45" s="1"/>
    </row>
    <row r="46" ht="12.75">
      <c r="K46" s="1"/>
    </row>
    <row r="47" ht="12.75">
      <c r="K47" s="1"/>
    </row>
    <row r="48" ht="12.75">
      <c r="K48" s="1"/>
    </row>
  </sheetData>
  <sheetProtection/>
  <mergeCells count="6">
    <mergeCell ref="I34:J34"/>
    <mergeCell ref="K5:N5"/>
    <mergeCell ref="E1:O1"/>
    <mergeCell ref="E2:P2"/>
    <mergeCell ref="C5:H5"/>
    <mergeCell ref="I3:M3"/>
  </mergeCells>
  <printOptions/>
  <pageMargins left="0.75" right="0.75" top="0" bottom="0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40"/>
  <sheetViews>
    <sheetView zoomScale="75" zoomScaleNormal="75" zoomScalePageLayoutView="0" workbookViewId="0" topLeftCell="B1">
      <selection activeCell="Q6" sqref="Q6"/>
    </sheetView>
  </sheetViews>
  <sheetFormatPr defaultColWidth="9.140625" defaultRowHeight="12.75"/>
  <cols>
    <col min="1" max="1" width="0.71875" style="0" customWidth="1"/>
    <col min="2" max="2" width="3.421875" style="0" customWidth="1"/>
    <col min="3" max="3" width="9.00390625" style="0" customWidth="1"/>
    <col min="4" max="4" width="3.8515625" style="0" customWidth="1"/>
    <col min="5" max="5" width="9.57421875" style="25" customWidth="1"/>
    <col min="6" max="6" width="6.00390625" style="11" customWidth="1"/>
    <col min="7" max="7" width="15.28125" style="0" customWidth="1"/>
    <col min="8" max="8" width="8.00390625" style="18" customWidth="1"/>
    <col min="9" max="9" width="11.8515625" style="18" customWidth="1"/>
    <col min="10" max="10" width="10.57421875" style="18" customWidth="1"/>
    <col min="11" max="11" width="15.421875" style="0" customWidth="1"/>
    <col min="12" max="14" width="16.57421875" style="0" customWidth="1"/>
    <col min="15" max="15" width="4.00390625" style="0" customWidth="1"/>
    <col min="16" max="16" width="11.421875" style="11" customWidth="1"/>
    <col min="17" max="17" width="22.28125" style="0" customWidth="1"/>
    <col min="18" max="18" width="4.8515625" style="0" customWidth="1"/>
    <col min="19" max="19" width="11.8515625" style="0" customWidth="1"/>
    <col min="20" max="20" width="12.140625" style="0" customWidth="1"/>
    <col min="21" max="21" width="13.140625" style="0" customWidth="1"/>
    <col min="22" max="22" width="11.8515625" style="0" customWidth="1"/>
  </cols>
  <sheetData>
    <row r="1" spans="5:15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5:16" ht="17.25">
      <c r="E2" s="167" t="s">
        <v>248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9:13" ht="12.75">
      <c r="I3" s="168" t="s">
        <v>250</v>
      </c>
      <c r="J3" s="168"/>
      <c r="K3" s="168"/>
      <c r="L3" s="168"/>
      <c r="M3" s="168"/>
    </row>
    <row r="5" spans="3:14" ht="15">
      <c r="C5" s="169" t="s">
        <v>2</v>
      </c>
      <c r="D5" s="170"/>
      <c r="E5" s="170"/>
      <c r="F5" s="170"/>
      <c r="G5" s="170"/>
      <c r="H5" s="171"/>
      <c r="I5" s="50"/>
      <c r="J5" s="50"/>
      <c r="K5" s="172" t="s">
        <v>3</v>
      </c>
      <c r="L5" s="172"/>
      <c r="M5" s="172"/>
      <c r="N5" s="172"/>
    </row>
    <row r="6" spans="2:21" ht="66">
      <c r="B6" s="4" t="s">
        <v>11</v>
      </c>
      <c r="C6" s="4" t="s">
        <v>0</v>
      </c>
      <c r="D6" s="14" t="s">
        <v>17</v>
      </c>
      <c r="E6" s="22" t="s">
        <v>18</v>
      </c>
      <c r="F6" s="12" t="s">
        <v>19</v>
      </c>
      <c r="G6" s="4" t="s">
        <v>1</v>
      </c>
      <c r="H6" s="15" t="s">
        <v>44</v>
      </c>
      <c r="I6" s="15" t="s">
        <v>236</v>
      </c>
      <c r="J6" s="15" t="s">
        <v>215</v>
      </c>
      <c r="K6" s="13" t="s">
        <v>4</v>
      </c>
      <c r="L6" s="10" t="s">
        <v>5</v>
      </c>
      <c r="M6" s="4" t="s">
        <v>6</v>
      </c>
      <c r="N6" s="4" t="s">
        <v>97</v>
      </c>
      <c r="O6" s="10" t="s">
        <v>8</v>
      </c>
      <c r="P6" s="10" t="s">
        <v>9</v>
      </c>
      <c r="Q6" s="4" t="s">
        <v>371</v>
      </c>
      <c r="R6" s="30" t="s">
        <v>53</v>
      </c>
      <c r="S6" s="30" t="s">
        <v>50</v>
      </c>
      <c r="T6" s="30" t="s">
        <v>59</v>
      </c>
      <c r="U6" s="48" t="s">
        <v>100</v>
      </c>
    </row>
    <row r="7" spans="2:21" ht="12.75">
      <c r="B7" s="2">
        <v>1</v>
      </c>
      <c r="C7" s="2" t="s">
        <v>154</v>
      </c>
      <c r="D7" s="2">
        <v>40</v>
      </c>
      <c r="E7" s="24">
        <v>39787</v>
      </c>
      <c r="F7" s="9" t="s">
        <v>255</v>
      </c>
      <c r="G7" s="37">
        <v>135006</v>
      </c>
      <c r="H7" s="16">
        <v>337.433</v>
      </c>
      <c r="I7" s="110" t="s">
        <v>261</v>
      </c>
      <c r="J7" s="110" t="s">
        <v>261</v>
      </c>
      <c r="K7" s="3">
        <v>142081</v>
      </c>
      <c r="L7" s="3">
        <v>31415</v>
      </c>
      <c r="M7" s="3">
        <v>142081</v>
      </c>
      <c r="N7" s="3">
        <v>144725</v>
      </c>
      <c r="O7" s="9" t="s">
        <v>12</v>
      </c>
      <c r="P7" s="5" t="s">
        <v>262</v>
      </c>
      <c r="Q7" s="2" t="s">
        <v>256</v>
      </c>
      <c r="R7" s="2">
        <v>23</v>
      </c>
      <c r="S7" s="38">
        <v>40546</v>
      </c>
      <c r="T7" s="38">
        <v>40445</v>
      </c>
      <c r="U7" s="2" t="s">
        <v>254</v>
      </c>
    </row>
    <row r="8" spans="2:22" ht="12.75">
      <c r="B8" s="2"/>
      <c r="C8" s="2"/>
      <c r="D8" s="2"/>
      <c r="E8" s="24"/>
      <c r="F8" s="9"/>
      <c r="G8" s="37"/>
      <c r="H8" s="16"/>
      <c r="I8" s="16"/>
      <c r="J8" s="16"/>
      <c r="K8" s="3"/>
      <c r="L8" s="3"/>
      <c r="M8" s="3"/>
      <c r="N8" s="3"/>
      <c r="O8" s="9"/>
      <c r="P8" s="5"/>
      <c r="Q8" s="2"/>
      <c r="R8" s="2"/>
      <c r="S8" s="2"/>
      <c r="T8" s="38"/>
      <c r="U8" s="2"/>
      <c r="V8" s="1"/>
    </row>
    <row r="9" spans="2:22" ht="12.75">
      <c r="B9" s="2">
        <v>2</v>
      </c>
      <c r="C9" s="2" t="s">
        <v>251</v>
      </c>
      <c r="D9" s="2">
        <v>63</v>
      </c>
      <c r="E9" s="24">
        <v>40330</v>
      </c>
      <c r="F9" s="9">
        <v>169</v>
      </c>
      <c r="G9" s="37" t="s">
        <v>252</v>
      </c>
      <c r="H9" s="16">
        <v>2.241</v>
      </c>
      <c r="I9" s="16" t="s">
        <v>258</v>
      </c>
      <c r="J9" s="16" t="s">
        <v>259</v>
      </c>
      <c r="K9" s="3">
        <v>11355</v>
      </c>
      <c r="L9" s="3">
        <v>7721.6</v>
      </c>
      <c r="M9" s="3">
        <v>11355</v>
      </c>
      <c r="N9" s="3">
        <v>11355</v>
      </c>
      <c r="O9" s="9" t="s">
        <v>15</v>
      </c>
      <c r="P9" s="5" t="s">
        <v>260</v>
      </c>
      <c r="Q9" s="2" t="s">
        <v>253</v>
      </c>
      <c r="R9" s="2">
        <v>26</v>
      </c>
      <c r="S9" s="38">
        <v>40588</v>
      </c>
      <c r="T9" s="38">
        <v>40554</v>
      </c>
      <c r="U9" s="2" t="s">
        <v>257</v>
      </c>
      <c r="V9" s="1"/>
    </row>
    <row r="10" spans="2:22" ht="12.75">
      <c r="B10" s="2"/>
      <c r="C10" s="2"/>
      <c r="D10" s="2"/>
      <c r="E10" s="24"/>
      <c r="F10" s="9"/>
      <c r="G10" s="37"/>
      <c r="H10" s="16"/>
      <c r="I10" s="52"/>
      <c r="J10" s="110"/>
      <c r="K10" s="3"/>
      <c r="L10" s="3"/>
      <c r="M10" s="3"/>
      <c r="N10" s="3"/>
      <c r="O10" s="9"/>
      <c r="P10" s="5"/>
      <c r="Q10" s="2"/>
      <c r="R10" s="2"/>
      <c r="S10" s="38"/>
      <c r="T10" s="38"/>
      <c r="U10" s="2"/>
      <c r="V10" s="1"/>
    </row>
    <row r="11" spans="2:22" ht="12.75">
      <c r="B11" s="2">
        <v>3</v>
      </c>
      <c r="C11" s="2" t="s">
        <v>263</v>
      </c>
      <c r="D11" s="2">
        <v>52</v>
      </c>
      <c r="E11" s="24">
        <v>40549</v>
      </c>
      <c r="F11" s="9" t="s">
        <v>108</v>
      </c>
      <c r="G11" s="37" t="s">
        <v>264</v>
      </c>
      <c r="H11" s="16">
        <v>3</v>
      </c>
      <c r="I11" s="16" t="s">
        <v>265</v>
      </c>
      <c r="J11" s="16"/>
      <c r="K11" s="3">
        <v>1840</v>
      </c>
      <c r="L11" s="3">
        <v>1006.2</v>
      </c>
      <c r="M11" s="3">
        <v>1840</v>
      </c>
      <c r="N11" s="3">
        <v>1840</v>
      </c>
      <c r="O11" s="9" t="s">
        <v>266</v>
      </c>
      <c r="P11" s="5" t="s">
        <v>267</v>
      </c>
      <c r="Q11" s="2" t="s">
        <v>268</v>
      </c>
      <c r="R11" s="2">
        <v>73</v>
      </c>
      <c r="S11" s="38">
        <v>40674</v>
      </c>
      <c r="T11" s="38"/>
      <c r="U11" s="2"/>
      <c r="V11" s="1"/>
    </row>
    <row r="12" spans="2:22" ht="12.75">
      <c r="B12" s="2"/>
      <c r="C12" s="2"/>
      <c r="D12" s="2"/>
      <c r="E12" s="24"/>
      <c r="F12" s="9"/>
      <c r="G12" s="37"/>
      <c r="H12" s="16"/>
      <c r="I12" s="16"/>
      <c r="J12" s="16"/>
      <c r="K12" s="3"/>
      <c r="L12" s="3"/>
      <c r="M12" s="3"/>
      <c r="N12" s="3"/>
      <c r="O12" s="9"/>
      <c r="P12" s="5"/>
      <c r="Q12" s="2"/>
      <c r="R12" s="2"/>
      <c r="S12" s="38"/>
      <c r="T12" s="38"/>
      <c r="U12" s="2"/>
      <c r="V12" s="1"/>
    </row>
    <row r="13" spans="2:22" ht="12.75">
      <c r="B13" s="2">
        <v>4</v>
      </c>
      <c r="C13" s="2" t="s">
        <v>169</v>
      </c>
      <c r="D13" s="2">
        <v>76</v>
      </c>
      <c r="E13" s="24">
        <v>40644</v>
      </c>
      <c r="F13" s="9" t="s">
        <v>108</v>
      </c>
      <c r="G13" s="2">
        <v>90004</v>
      </c>
      <c r="H13" s="16">
        <v>0.471</v>
      </c>
      <c r="I13" s="110" t="s">
        <v>269</v>
      </c>
      <c r="J13" s="110" t="s">
        <v>269</v>
      </c>
      <c r="K13" s="3">
        <v>759</v>
      </c>
      <c r="L13" s="3">
        <v>621.7</v>
      </c>
      <c r="M13" s="3">
        <v>759</v>
      </c>
      <c r="N13" s="3">
        <v>759</v>
      </c>
      <c r="O13" s="9" t="s">
        <v>15</v>
      </c>
      <c r="P13" s="5" t="s">
        <v>275</v>
      </c>
      <c r="Q13" s="2" t="s">
        <v>141</v>
      </c>
      <c r="R13" s="2">
        <v>124</v>
      </c>
      <c r="S13" s="38">
        <v>40827</v>
      </c>
      <c r="T13" s="38">
        <v>40816</v>
      </c>
      <c r="U13" s="2" t="s">
        <v>270</v>
      </c>
      <c r="V13" s="1"/>
    </row>
    <row r="14" spans="2:22" ht="12.75">
      <c r="B14" s="2">
        <v>5</v>
      </c>
      <c r="C14" s="2" t="s">
        <v>169</v>
      </c>
      <c r="D14" s="2">
        <v>75</v>
      </c>
      <c r="E14" s="24">
        <v>40644</v>
      </c>
      <c r="F14" s="9" t="s">
        <v>108</v>
      </c>
      <c r="G14" s="5">
        <v>90005</v>
      </c>
      <c r="H14" s="16">
        <v>0.602</v>
      </c>
      <c r="I14" s="110" t="s">
        <v>269</v>
      </c>
      <c r="J14" s="110" t="s">
        <v>269</v>
      </c>
      <c r="K14" s="3">
        <v>970</v>
      </c>
      <c r="L14" s="3">
        <v>794.6</v>
      </c>
      <c r="M14" s="3">
        <f>K14</f>
        <v>970</v>
      </c>
      <c r="N14" s="3">
        <f>M14</f>
        <v>970</v>
      </c>
      <c r="O14" s="9" t="s">
        <v>15</v>
      </c>
      <c r="P14" s="5" t="s">
        <v>276</v>
      </c>
      <c r="Q14" s="2" t="s">
        <v>141</v>
      </c>
      <c r="R14" s="2">
        <v>124</v>
      </c>
      <c r="S14" s="38">
        <v>40827</v>
      </c>
      <c r="T14" s="38">
        <v>40816</v>
      </c>
      <c r="U14" s="2" t="s">
        <v>270</v>
      </c>
      <c r="V14" s="1"/>
    </row>
    <row r="15" spans="2:22" s="39" customFormat="1" ht="12.75">
      <c r="B15" s="2">
        <v>6</v>
      </c>
      <c r="C15" s="2" t="s">
        <v>165</v>
      </c>
      <c r="D15" s="2">
        <v>118</v>
      </c>
      <c r="E15" s="24">
        <v>40296</v>
      </c>
      <c r="F15" s="9" t="s">
        <v>88</v>
      </c>
      <c r="G15" s="2" t="s">
        <v>273</v>
      </c>
      <c r="H15" s="16">
        <v>1.176</v>
      </c>
      <c r="I15" s="110" t="s">
        <v>269</v>
      </c>
      <c r="J15" s="110" t="s">
        <v>269</v>
      </c>
      <c r="K15" s="3">
        <v>5090</v>
      </c>
      <c r="L15" s="3">
        <v>4804</v>
      </c>
      <c r="M15" s="3">
        <f>K15</f>
        <v>5090</v>
      </c>
      <c r="N15" s="3">
        <f>M15</f>
        <v>5090</v>
      </c>
      <c r="O15" s="9" t="s">
        <v>15</v>
      </c>
      <c r="P15" s="5" t="s">
        <v>277</v>
      </c>
      <c r="Q15" s="2" t="s">
        <v>274</v>
      </c>
      <c r="R15" s="2">
        <v>125</v>
      </c>
      <c r="S15" s="38">
        <v>40858</v>
      </c>
      <c r="T15" s="38">
        <v>40816</v>
      </c>
      <c r="U15" s="2" t="s">
        <v>271</v>
      </c>
      <c r="V15" s="1"/>
    </row>
    <row r="16" spans="4:22" s="39" customFormat="1" ht="12.75">
      <c r="D16" s="92" t="s">
        <v>272</v>
      </c>
      <c r="E16" s="117"/>
      <c r="F16" s="92"/>
      <c r="G16" s="92"/>
      <c r="H16" s="84"/>
      <c r="I16" s="84"/>
      <c r="J16" s="84"/>
      <c r="K16" s="94"/>
      <c r="L16" s="94"/>
      <c r="M16" s="94"/>
      <c r="N16" s="94">
        <f>SUM(N7:N15)</f>
        <v>164739</v>
      </c>
      <c r="O16" s="92"/>
      <c r="P16" s="82"/>
      <c r="S16" s="116"/>
      <c r="T16" s="116"/>
      <c r="V16" s="1"/>
    </row>
    <row r="17" spans="5:22" s="39" customFormat="1" ht="12.75">
      <c r="E17" s="99"/>
      <c r="F17" s="92"/>
      <c r="H17" s="84"/>
      <c r="I17" s="84"/>
      <c r="J17" s="84"/>
      <c r="K17" s="94"/>
      <c r="L17" s="94"/>
      <c r="M17" s="94"/>
      <c r="N17" s="94"/>
      <c r="O17" s="92"/>
      <c r="P17" s="82"/>
      <c r="V17" s="1"/>
    </row>
    <row r="18" spans="5:22" s="39" customFormat="1" ht="12.75">
      <c r="E18" s="99"/>
      <c r="F18" s="92"/>
      <c r="H18" s="84"/>
      <c r="I18" s="84"/>
      <c r="J18" s="84"/>
      <c r="K18" s="94"/>
      <c r="L18" s="94"/>
      <c r="M18" s="94"/>
      <c r="N18" s="94"/>
      <c r="O18" s="92"/>
      <c r="P18" s="82"/>
      <c r="V18" s="1"/>
    </row>
    <row r="19" spans="5:16" s="39" customFormat="1" ht="12.75">
      <c r="E19" s="99"/>
      <c r="F19" s="92"/>
      <c r="H19" s="84"/>
      <c r="I19" s="84"/>
      <c r="J19" s="84"/>
      <c r="K19" s="94"/>
      <c r="L19" s="94"/>
      <c r="M19" s="94"/>
      <c r="N19" s="94"/>
      <c r="O19" s="92"/>
      <c r="P19" s="82"/>
    </row>
    <row r="20" spans="5:16" s="39" customFormat="1" ht="12.75">
      <c r="E20" s="99"/>
      <c r="F20" s="92"/>
      <c r="H20" s="84"/>
      <c r="I20" s="84"/>
      <c r="J20" s="84"/>
      <c r="K20" s="94"/>
      <c r="L20" s="94"/>
      <c r="M20" s="94"/>
      <c r="N20" s="94"/>
      <c r="O20" s="92"/>
      <c r="P20" s="82"/>
    </row>
    <row r="21" spans="5:16" s="39" customFormat="1" ht="12.75">
      <c r="E21" s="99"/>
      <c r="F21" s="92"/>
      <c r="H21" s="84"/>
      <c r="I21" s="84"/>
      <c r="J21" s="84"/>
      <c r="K21" s="94"/>
      <c r="L21" s="100"/>
      <c r="M21" s="94"/>
      <c r="N21" s="94"/>
      <c r="O21" s="92"/>
      <c r="P21" s="82"/>
    </row>
    <row r="22" spans="5:16" s="39" customFormat="1" ht="12.75">
      <c r="E22" s="99"/>
      <c r="F22" s="92"/>
      <c r="H22" s="84"/>
      <c r="I22" s="84"/>
      <c r="J22" s="84"/>
      <c r="K22" s="94"/>
      <c r="L22" s="100"/>
      <c r="M22" s="94"/>
      <c r="N22" s="94"/>
      <c r="O22" s="92"/>
      <c r="P22" s="82"/>
    </row>
    <row r="23" spans="5:16" s="39" customFormat="1" ht="12.75">
      <c r="E23" s="99"/>
      <c r="F23" s="92"/>
      <c r="H23" s="101"/>
      <c r="I23" s="101"/>
      <c r="J23" s="101"/>
      <c r="K23" s="94"/>
      <c r="L23" s="100"/>
      <c r="M23" s="94"/>
      <c r="N23" s="102"/>
      <c r="O23" s="92"/>
      <c r="P23" s="82"/>
    </row>
    <row r="24" spans="5:16" s="39" customFormat="1" ht="12.75">
      <c r="E24" s="81"/>
      <c r="F24" s="92"/>
      <c r="G24" s="83"/>
      <c r="H24" s="103"/>
      <c r="I24" s="103"/>
      <c r="J24" s="103"/>
      <c r="K24" s="104"/>
      <c r="L24" s="85"/>
      <c r="M24" s="104"/>
      <c r="N24" s="94"/>
      <c r="O24" s="92"/>
      <c r="P24" s="82"/>
    </row>
    <row r="25" spans="5:16" s="39" customFormat="1" ht="12.75">
      <c r="E25" s="81"/>
      <c r="F25" s="92"/>
      <c r="G25" s="83"/>
      <c r="H25" s="103"/>
      <c r="I25" s="103"/>
      <c r="J25" s="103"/>
      <c r="K25" s="104"/>
      <c r="L25" s="85"/>
      <c r="M25" s="104"/>
      <c r="N25" s="94"/>
      <c r="O25" s="92"/>
      <c r="P25" s="82"/>
    </row>
    <row r="26" spans="5:16" s="39" customFormat="1" ht="12.75">
      <c r="E26" s="81"/>
      <c r="F26" s="92"/>
      <c r="G26" s="83"/>
      <c r="H26" s="103"/>
      <c r="I26" s="103"/>
      <c r="J26" s="103"/>
      <c r="K26" s="104"/>
      <c r="L26" s="85"/>
      <c r="M26" s="104"/>
      <c r="N26" s="94"/>
      <c r="O26" s="92"/>
      <c r="P26" s="82"/>
    </row>
    <row r="27" spans="5:16" s="39" customFormat="1" ht="12.75">
      <c r="E27" s="81"/>
      <c r="F27" s="92"/>
      <c r="G27" s="83"/>
      <c r="H27" s="103"/>
      <c r="I27" s="103"/>
      <c r="J27" s="103"/>
      <c r="K27" s="104"/>
      <c r="L27" s="85"/>
      <c r="M27" s="104"/>
      <c r="N27" s="94"/>
      <c r="O27" s="92"/>
      <c r="P27" s="82"/>
    </row>
    <row r="28" spans="3:16" s="39" customFormat="1" ht="12.75">
      <c r="C28" s="86"/>
      <c r="E28" s="81"/>
      <c r="F28" s="92"/>
      <c r="G28" s="83"/>
      <c r="H28" s="105"/>
      <c r="I28" s="105"/>
      <c r="J28" s="105"/>
      <c r="K28" s="104"/>
      <c r="L28" s="85"/>
      <c r="M28" s="104"/>
      <c r="N28" s="94"/>
      <c r="O28" s="92"/>
      <c r="P28" s="82"/>
    </row>
    <row r="29" spans="3:16" s="39" customFormat="1" ht="12.75">
      <c r="C29" s="86"/>
      <c r="E29" s="99"/>
      <c r="F29" s="92"/>
      <c r="G29" s="83"/>
      <c r="H29" s="103"/>
      <c r="I29" s="103"/>
      <c r="J29" s="103"/>
      <c r="K29" s="104"/>
      <c r="L29" s="85"/>
      <c r="M29" s="104"/>
      <c r="N29" s="94"/>
      <c r="O29" s="92"/>
      <c r="P29" s="82"/>
    </row>
    <row r="30" spans="3:16" s="39" customFormat="1" ht="12.75">
      <c r="C30" s="86"/>
      <c r="E30" s="99"/>
      <c r="F30" s="92"/>
      <c r="G30" s="83"/>
      <c r="H30" s="103"/>
      <c r="I30" s="103"/>
      <c r="J30" s="103"/>
      <c r="K30" s="104"/>
      <c r="L30" s="85"/>
      <c r="M30" s="104"/>
      <c r="N30" s="102"/>
      <c r="O30" s="92"/>
      <c r="P30" s="82"/>
    </row>
    <row r="31" spans="3:16" s="39" customFormat="1" ht="12.75">
      <c r="C31" s="86"/>
      <c r="E31" s="99"/>
      <c r="F31" s="92"/>
      <c r="G31" s="83"/>
      <c r="H31" s="103"/>
      <c r="I31" s="103"/>
      <c r="J31" s="103"/>
      <c r="K31" s="104"/>
      <c r="L31" s="85"/>
      <c r="M31" s="104"/>
      <c r="N31" s="94"/>
      <c r="O31" s="92"/>
      <c r="P31" s="82"/>
    </row>
    <row r="32" spans="3:16" s="39" customFormat="1" ht="12.75">
      <c r="C32" s="86"/>
      <c r="E32" s="99"/>
      <c r="F32" s="92"/>
      <c r="G32" s="83"/>
      <c r="H32" s="103"/>
      <c r="I32" s="103"/>
      <c r="J32" s="103"/>
      <c r="K32" s="104"/>
      <c r="L32" s="85"/>
      <c r="M32" s="104"/>
      <c r="N32" s="94"/>
      <c r="O32" s="92"/>
      <c r="P32" s="82"/>
    </row>
    <row r="33" spans="3:16" s="39" customFormat="1" ht="12.75">
      <c r="C33" s="86"/>
      <c r="E33" s="99"/>
      <c r="F33" s="92"/>
      <c r="G33" s="83"/>
      <c r="H33" s="106"/>
      <c r="I33" s="106"/>
      <c r="J33" s="106"/>
      <c r="K33" s="104"/>
      <c r="L33" s="85"/>
      <c r="M33" s="104"/>
      <c r="N33" s="102"/>
      <c r="O33" s="92"/>
      <c r="P33" s="82"/>
    </row>
    <row r="34" spans="3:17" s="39" customFormat="1" ht="12.75">
      <c r="C34" s="86"/>
      <c r="D34" s="86"/>
      <c r="E34" s="99"/>
      <c r="F34" s="92"/>
      <c r="G34" s="93"/>
      <c r="H34" s="107"/>
      <c r="I34" s="107"/>
      <c r="J34" s="107"/>
      <c r="L34" s="108"/>
      <c r="N34" s="94"/>
      <c r="O34" s="95"/>
      <c r="P34" s="82"/>
      <c r="Q34" s="86"/>
    </row>
    <row r="35" spans="3:17" s="39" customFormat="1" ht="12.75">
      <c r="C35" s="86"/>
      <c r="D35" s="86"/>
      <c r="E35" s="81"/>
      <c r="F35" s="92"/>
      <c r="G35" s="93"/>
      <c r="H35" s="84"/>
      <c r="I35" s="84"/>
      <c r="J35" s="84"/>
      <c r="N35" s="94"/>
      <c r="O35" s="95"/>
      <c r="P35" s="82"/>
      <c r="Q35" s="86"/>
    </row>
    <row r="36" spans="5:16" s="39" customFormat="1" ht="13.5">
      <c r="E36" s="81"/>
      <c r="F36" s="82"/>
      <c r="H36" s="101"/>
      <c r="I36" s="101"/>
      <c r="J36" s="101"/>
      <c r="N36" s="109"/>
      <c r="P36" s="82"/>
    </row>
    <row r="37" ht="12.75">
      <c r="N37" s="1"/>
    </row>
    <row r="38" ht="12.75">
      <c r="K38" s="1"/>
    </row>
    <row r="39" ht="12.75">
      <c r="K39" s="1"/>
    </row>
    <row r="40" ht="12.75">
      <c r="K40" s="1"/>
    </row>
  </sheetData>
  <sheetProtection/>
  <mergeCells count="5">
    <mergeCell ref="K5:N5"/>
    <mergeCell ref="E1:O1"/>
    <mergeCell ref="E2:P2"/>
    <mergeCell ref="C5:H5"/>
    <mergeCell ref="I3:M3"/>
  </mergeCells>
  <printOptions/>
  <pageMargins left="0.75" right="0.75" top="0" bottom="0" header="0" footer="0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40"/>
  <sheetViews>
    <sheetView zoomScalePageLayoutView="0" workbookViewId="0" topLeftCell="C1">
      <selection activeCell="Q6" sqref="Q6"/>
    </sheetView>
  </sheetViews>
  <sheetFormatPr defaultColWidth="9.140625" defaultRowHeight="12.75"/>
  <cols>
    <col min="1" max="1" width="0.71875" style="0" customWidth="1"/>
    <col min="2" max="2" width="3.421875" style="0" customWidth="1"/>
    <col min="3" max="3" width="9.00390625" style="0" customWidth="1"/>
    <col min="4" max="4" width="3.8515625" style="0" customWidth="1"/>
    <col min="5" max="5" width="9.57421875" style="25" customWidth="1"/>
    <col min="6" max="6" width="6.00390625" style="11" customWidth="1"/>
    <col min="7" max="7" width="15.28125" style="0" customWidth="1"/>
    <col min="8" max="8" width="6.57421875" style="18" customWidth="1"/>
    <col min="9" max="9" width="11.8515625" style="18" customWidth="1"/>
    <col min="10" max="10" width="10.57421875" style="18" customWidth="1"/>
    <col min="11" max="11" width="15.421875" style="0" customWidth="1"/>
    <col min="12" max="12" width="13.7109375" style="0" customWidth="1"/>
    <col min="13" max="13" width="14.00390625" style="0" customWidth="1"/>
    <col min="14" max="14" width="13.57421875" style="0" customWidth="1"/>
    <col min="15" max="15" width="4.00390625" style="0" customWidth="1"/>
    <col min="16" max="16" width="11.421875" style="11" customWidth="1"/>
    <col min="17" max="17" width="22.28125" style="0" customWidth="1"/>
    <col min="18" max="18" width="4.8515625" style="0" customWidth="1"/>
    <col min="19" max="19" width="11.8515625" style="0" customWidth="1"/>
    <col min="20" max="20" width="12.140625" style="0" customWidth="1"/>
    <col min="21" max="21" width="13.140625" style="0" customWidth="1"/>
    <col min="22" max="22" width="11.8515625" style="0" customWidth="1"/>
  </cols>
  <sheetData>
    <row r="1" spans="5:15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</row>
    <row r="2" spans="5:16" ht="17.25">
      <c r="E2" s="167" t="s">
        <v>248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</row>
    <row r="3" spans="9:13" ht="12.75">
      <c r="I3" s="168" t="s">
        <v>99</v>
      </c>
      <c r="J3" s="168"/>
      <c r="K3" s="168"/>
      <c r="L3" s="168"/>
      <c r="M3" s="168"/>
    </row>
    <row r="5" spans="3:14" ht="15">
      <c r="C5" s="169" t="s">
        <v>2</v>
      </c>
      <c r="D5" s="170"/>
      <c r="E5" s="170"/>
      <c r="F5" s="170"/>
      <c r="G5" s="170"/>
      <c r="H5" s="171"/>
      <c r="I5" s="50"/>
      <c r="J5" s="50"/>
      <c r="K5" s="172" t="s">
        <v>3</v>
      </c>
      <c r="L5" s="172"/>
      <c r="M5" s="172"/>
      <c r="N5" s="172"/>
    </row>
    <row r="6" spans="2:21" ht="66">
      <c r="B6" s="4" t="s">
        <v>11</v>
      </c>
      <c r="C6" s="4" t="s">
        <v>0</v>
      </c>
      <c r="D6" s="14" t="s">
        <v>17</v>
      </c>
      <c r="E6" s="22" t="s">
        <v>18</v>
      </c>
      <c r="F6" s="12" t="s">
        <v>19</v>
      </c>
      <c r="G6" s="4" t="s">
        <v>1</v>
      </c>
      <c r="H6" s="15" t="s">
        <v>44</v>
      </c>
      <c r="I6" s="15" t="s">
        <v>236</v>
      </c>
      <c r="J6" s="15" t="s">
        <v>215</v>
      </c>
      <c r="K6" s="13" t="s">
        <v>4</v>
      </c>
      <c r="L6" s="10" t="s">
        <v>5</v>
      </c>
      <c r="M6" s="4" t="s">
        <v>6</v>
      </c>
      <c r="N6" s="4" t="s">
        <v>97</v>
      </c>
      <c r="O6" s="10" t="s">
        <v>8</v>
      </c>
      <c r="P6" s="10" t="s">
        <v>9</v>
      </c>
      <c r="Q6" s="4" t="s">
        <v>371</v>
      </c>
      <c r="R6" s="30" t="s">
        <v>53</v>
      </c>
      <c r="S6" s="30" t="s">
        <v>50</v>
      </c>
      <c r="T6" s="30" t="s">
        <v>59</v>
      </c>
      <c r="U6" s="48" t="s">
        <v>100</v>
      </c>
    </row>
    <row r="7" spans="2:21" ht="12.75">
      <c r="B7" s="2">
        <v>1</v>
      </c>
      <c r="C7" s="2" t="s">
        <v>98</v>
      </c>
      <c r="D7" s="2">
        <v>73</v>
      </c>
      <c r="E7" s="24">
        <v>40085</v>
      </c>
      <c r="F7" s="9" t="s">
        <v>88</v>
      </c>
      <c r="G7" s="37" t="s">
        <v>89</v>
      </c>
      <c r="H7" s="16">
        <v>0.696</v>
      </c>
      <c r="I7" s="110" t="s">
        <v>237</v>
      </c>
      <c r="J7" s="110" t="s">
        <v>238</v>
      </c>
      <c r="K7" s="3">
        <v>1514</v>
      </c>
      <c r="L7" s="3">
        <v>1319.6</v>
      </c>
      <c r="M7" s="3">
        <v>1514</v>
      </c>
      <c r="N7" s="3">
        <v>1514</v>
      </c>
      <c r="O7" s="9" t="s">
        <v>15</v>
      </c>
      <c r="P7" s="5" t="s">
        <v>93</v>
      </c>
      <c r="Q7" s="2" t="s">
        <v>90</v>
      </c>
      <c r="R7" s="2">
        <v>14</v>
      </c>
      <c r="S7" s="2" t="s">
        <v>91</v>
      </c>
      <c r="T7" s="38">
        <v>40227</v>
      </c>
      <c r="U7" s="2" t="s">
        <v>106</v>
      </c>
    </row>
    <row r="8" spans="2:22" ht="12.75">
      <c r="B8" s="2"/>
      <c r="C8" s="2"/>
      <c r="D8" s="2"/>
      <c r="E8" s="24"/>
      <c r="F8" s="9"/>
      <c r="G8" s="37"/>
      <c r="H8" s="16"/>
      <c r="I8" s="16"/>
      <c r="J8" s="16"/>
      <c r="K8" s="3"/>
      <c r="L8" s="3"/>
      <c r="M8" s="3"/>
      <c r="N8" s="3"/>
      <c r="O8" s="9"/>
      <c r="P8" s="5"/>
      <c r="Q8" s="2"/>
      <c r="R8" s="2"/>
      <c r="S8" s="2"/>
      <c r="T8" s="38"/>
      <c r="U8" s="2"/>
      <c r="V8" s="1"/>
    </row>
    <row r="9" spans="2:22" ht="12.75">
      <c r="B9" s="2"/>
      <c r="C9" s="2"/>
      <c r="D9" s="2"/>
      <c r="E9" s="24"/>
      <c r="F9" s="9"/>
      <c r="G9" s="37"/>
      <c r="H9" s="16"/>
      <c r="I9" s="16"/>
      <c r="J9" s="16"/>
      <c r="K9" s="3"/>
      <c r="L9" s="3"/>
      <c r="M9" s="3"/>
      <c r="N9" s="3"/>
      <c r="O9" s="9"/>
      <c r="P9" s="5"/>
      <c r="Q9" s="2"/>
      <c r="R9" s="2"/>
      <c r="S9" s="2"/>
      <c r="T9" s="38"/>
      <c r="U9" s="2"/>
      <c r="V9" s="1"/>
    </row>
    <row r="10" spans="2:22" ht="12.75">
      <c r="B10" s="2">
        <v>2</v>
      </c>
      <c r="C10" s="2" t="s">
        <v>95</v>
      </c>
      <c r="D10" s="2">
        <v>34</v>
      </c>
      <c r="E10" s="24">
        <v>40085</v>
      </c>
      <c r="F10" s="9" t="s">
        <v>88</v>
      </c>
      <c r="G10" s="37" t="s">
        <v>96</v>
      </c>
      <c r="H10" s="16">
        <v>0.3</v>
      </c>
      <c r="I10" s="52" t="s">
        <v>237</v>
      </c>
      <c r="J10" s="110" t="s">
        <v>238</v>
      </c>
      <c r="K10" s="3">
        <v>1729</v>
      </c>
      <c r="L10" s="3">
        <v>1614.9</v>
      </c>
      <c r="M10" s="3">
        <v>1729</v>
      </c>
      <c r="N10" s="3">
        <v>1729</v>
      </c>
      <c r="O10" s="9" t="s">
        <v>15</v>
      </c>
      <c r="P10" s="5" t="s">
        <v>94</v>
      </c>
      <c r="Q10" s="2" t="s">
        <v>92</v>
      </c>
      <c r="R10" s="2">
        <v>15</v>
      </c>
      <c r="S10" s="38" t="s">
        <v>91</v>
      </c>
      <c r="T10" s="38">
        <v>40227</v>
      </c>
      <c r="U10" s="2" t="s">
        <v>107</v>
      </c>
      <c r="V10" s="1"/>
    </row>
    <row r="11" spans="2:22" ht="12.75">
      <c r="B11" s="2"/>
      <c r="C11" s="2"/>
      <c r="D11" s="2"/>
      <c r="E11" s="24"/>
      <c r="F11" s="9"/>
      <c r="G11" s="37"/>
      <c r="H11" s="16"/>
      <c r="I11" s="16"/>
      <c r="J11" s="16"/>
      <c r="K11" s="3"/>
      <c r="L11" s="3"/>
      <c r="M11" s="3"/>
      <c r="N11" s="3"/>
      <c r="O11" s="9"/>
      <c r="P11" s="5"/>
      <c r="Q11" s="2"/>
      <c r="R11" s="2"/>
      <c r="S11" s="38"/>
      <c r="T11" s="38"/>
      <c r="U11" s="2"/>
      <c r="V11" s="1"/>
    </row>
    <row r="12" spans="2:22" ht="12.75">
      <c r="B12" s="2"/>
      <c r="C12" s="2"/>
      <c r="D12" s="2"/>
      <c r="E12" s="24"/>
      <c r="F12" s="9"/>
      <c r="G12" s="37"/>
      <c r="H12" s="16"/>
      <c r="I12" s="16"/>
      <c r="J12" s="16"/>
      <c r="K12" s="3"/>
      <c r="L12" s="3"/>
      <c r="M12" s="3"/>
      <c r="N12" s="3"/>
      <c r="O12" s="9"/>
      <c r="P12" s="5"/>
      <c r="Q12" s="2"/>
      <c r="R12" s="2"/>
      <c r="S12" s="38"/>
      <c r="T12" s="38"/>
      <c r="U12" s="2"/>
      <c r="V12" s="1"/>
    </row>
    <row r="13" spans="2:22" ht="12.75">
      <c r="B13" s="2">
        <v>3</v>
      </c>
      <c r="C13" s="2" t="s">
        <v>101</v>
      </c>
      <c r="D13" s="2">
        <v>42</v>
      </c>
      <c r="E13" s="24">
        <v>40112</v>
      </c>
      <c r="F13" s="9" t="s">
        <v>88</v>
      </c>
      <c r="G13" s="2" t="s">
        <v>103</v>
      </c>
      <c r="H13" s="16">
        <v>0.495</v>
      </c>
      <c r="I13" s="110" t="s">
        <v>239</v>
      </c>
      <c r="J13" s="110" t="s">
        <v>239</v>
      </c>
      <c r="K13" s="3">
        <v>1077</v>
      </c>
      <c r="L13" s="3">
        <v>938.5</v>
      </c>
      <c r="M13" s="3">
        <v>1077</v>
      </c>
      <c r="N13" s="3">
        <v>1077</v>
      </c>
      <c r="O13" s="9" t="s">
        <v>15</v>
      </c>
      <c r="P13" s="5" t="s">
        <v>104</v>
      </c>
      <c r="Q13" s="2" t="s">
        <v>102</v>
      </c>
      <c r="R13" s="2">
        <v>34</v>
      </c>
      <c r="S13" s="38">
        <v>40317</v>
      </c>
      <c r="T13" s="38">
        <v>40312</v>
      </c>
      <c r="U13" s="2" t="s">
        <v>105</v>
      </c>
      <c r="V13" s="1"/>
    </row>
    <row r="14" spans="2:22" ht="12.75">
      <c r="B14" s="2"/>
      <c r="C14" s="2"/>
      <c r="D14" s="2"/>
      <c r="E14" s="24"/>
      <c r="F14" s="9"/>
      <c r="G14" s="5"/>
      <c r="H14" s="16"/>
      <c r="I14" s="16"/>
      <c r="J14" s="16"/>
      <c r="K14" s="3"/>
      <c r="L14" s="3"/>
      <c r="M14" s="3"/>
      <c r="N14" s="3"/>
      <c r="O14" s="9"/>
      <c r="P14" s="5"/>
      <c r="Q14" s="5"/>
      <c r="R14" s="2"/>
      <c r="S14" s="38"/>
      <c r="T14" s="2"/>
      <c r="U14" s="2"/>
      <c r="V14" s="1"/>
    </row>
    <row r="15" spans="2:22" s="39" customFormat="1" ht="12.75">
      <c r="B15" s="2">
        <v>4</v>
      </c>
      <c r="C15" s="2" t="s">
        <v>98</v>
      </c>
      <c r="D15" s="2">
        <v>74</v>
      </c>
      <c r="E15" s="24">
        <v>40227</v>
      </c>
      <c r="F15" s="9" t="s">
        <v>88</v>
      </c>
      <c r="G15" s="2" t="s">
        <v>240</v>
      </c>
      <c r="H15" s="16">
        <v>1.756</v>
      </c>
      <c r="I15" s="16" t="s">
        <v>241</v>
      </c>
      <c r="J15" s="16" t="s">
        <v>242</v>
      </c>
      <c r="K15" s="3">
        <v>14670</v>
      </c>
      <c r="L15" s="3">
        <v>4613.9</v>
      </c>
      <c r="M15" s="3">
        <v>14670</v>
      </c>
      <c r="N15" s="3">
        <v>14670</v>
      </c>
      <c r="O15" s="9" t="s">
        <v>15</v>
      </c>
      <c r="P15" s="5" t="s">
        <v>243</v>
      </c>
      <c r="Q15" s="2" t="s">
        <v>244</v>
      </c>
      <c r="R15" s="2">
        <v>47</v>
      </c>
      <c r="S15" s="38">
        <v>40382</v>
      </c>
      <c r="T15" s="38">
        <v>40359</v>
      </c>
      <c r="U15" s="2" t="s">
        <v>249</v>
      </c>
      <c r="V15" s="1"/>
    </row>
    <row r="16" spans="5:22" s="39" customFormat="1" ht="12.75">
      <c r="E16" s="99"/>
      <c r="F16" s="92"/>
      <c r="H16" s="84"/>
      <c r="I16" s="84"/>
      <c r="J16" s="84"/>
      <c r="K16" s="94"/>
      <c r="L16" s="94"/>
      <c r="M16" s="94"/>
      <c r="N16" s="94"/>
      <c r="O16" s="92"/>
      <c r="P16" s="82"/>
      <c r="S16" s="116"/>
      <c r="T16" s="116"/>
      <c r="V16" s="1"/>
    </row>
    <row r="17" spans="5:22" s="39" customFormat="1" ht="12.75">
      <c r="E17" s="99"/>
      <c r="F17" s="92"/>
      <c r="H17" s="84"/>
      <c r="I17" s="84"/>
      <c r="J17" s="84"/>
      <c r="K17" s="94">
        <f>SUM(K7:K15)</f>
        <v>18990</v>
      </c>
      <c r="L17" s="94">
        <f>SUM(L7:L15)</f>
        <v>8486.9</v>
      </c>
      <c r="M17" s="94">
        <f>SUM(M7:M15)</f>
        <v>18990</v>
      </c>
      <c r="N17" s="94">
        <f>SUM(N7:N16)</f>
        <v>18990</v>
      </c>
      <c r="O17" s="92"/>
      <c r="P17" s="82"/>
      <c r="V17" s="1"/>
    </row>
    <row r="18" spans="5:22" s="39" customFormat="1" ht="12.75">
      <c r="E18" s="99"/>
      <c r="F18" s="92"/>
      <c r="H18" s="84"/>
      <c r="I18" s="84"/>
      <c r="J18" s="84"/>
      <c r="K18" s="94"/>
      <c r="L18" s="94"/>
      <c r="M18" s="94"/>
      <c r="N18" s="94"/>
      <c r="O18" s="92"/>
      <c r="P18" s="82"/>
      <c r="V18" s="1"/>
    </row>
    <row r="19" spans="5:16" s="39" customFormat="1" ht="12.75">
      <c r="E19" s="99"/>
      <c r="F19" s="92"/>
      <c r="H19" s="84"/>
      <c r="I19" s="84"/>
      <c r="J19" s="84"/>
      <c r="K19" s="94"/>
      <c r="L19" s="94"/>
      <c r="M19" s="94"/>
      <c r="N19" s="94"/>
      <c r="O19" s="92"/>
      <c r="P19" s="82"/>
    </row>
    <row r="20" spans="5:16" s="39" customFormat="1" ht="12.75">
      <c r="E20" s="99"/>
      <c r="F20" s="92"/>
      <c r="H20" s="84"/>
      <c r="I20" s="84"/>
      <c r="J20" s="84"/>
      <c r="K20" s="94"/>
      <c r="L20" s="94"/>
      <c r="M20" s="94"/>
      <c r="N20" s="94"/>
      <c r="O20" s="92"/>
      <c r="P20" s="82"/>
    </row>
    <row r="21" spans="5:16" s="39" customFormat="1" ht="12.75">
      <c r="E21" s="99"/>
      <c r="F21" s="92"/>
      <c r="H21" s="84"/>
      <c r="I21" s="84"/>
      <c r="J21" s="84"/>
      <c r="K21" s="94"/>
      <c r="L21" s="100"/>
      <c r="M21" s="94"/>
      <c r="N21" s="94"/>
      <c r="O21" s="92"/>
      <c r="P21" s="82"/>
    </row>
    <row r="22" spans="5:16" s="39" customFormat="1" ht="12.75">
      <c r="E22" s="99"/>
      <c r="F22" s="92"/>
      <c r="H22" s="84"/>
      <c r="I22" s="84"/>
      <c r="J22" s="84"/>
      <c r="K22" s="94"/>
      <c r="L22" s="100"/>
      <c r="M22" s="94"/>
      <c r="N22" s="94"/>
      <c r="O22" s="92"/>
      <c r="P22" s="82"/>
    </row>
    <row r="23" spans="5:16" s="39" customFormat="1" ht="12.75">
      <c r="E23" s="99"/>
      <c r="F23" s="92"/>
      <c r="H23" s="101"/>
      <c r="I23" s="101"/>
      <c r="J23" s="101"/>
      <c r="K23" s="94"/>
      <c r="L23" s="100"/>
      <c r="M23" s="94"/>
      <c r="N23" s="102"/>
      <c r="O23" s="92"/>
      <c r="P23" s="82"/>
    </row>
    <row r="24" spans="5:16" s="39" customFormat="1" ht="12.75">
      <c r="E24" s="81"/>
      <c r="F24" s="92"/>
      <c r="G24" s="83"/>
      <c r="H24" s="103"/>
      <c r="I24" s="103"/>
      <c r="J24" s="103"/>
      <c r="K24" s="104"/>
      <c r="L24" s="85"/>
      <c r="M24" s="104"/>
      <c r="N24" s="94"/>
      <c r="O24" s="92"/>
      <c r="P24" s="82"/>
    </row>
    <row r="25" spans="5:16" s="39" customFormat="1" ht="12.75">
      <c r="E25" s="81"/>
      <c r="F25" s="92"/>
      <c r="G25" s="83"/>
      <c r="H25" s="103"/>
      <c r="I25" s="103"/>
      <c r="J25" s="103"/>
      <c r="K25" s="104"/>
      <c r="L25" s="85"/>
      <c r="M25" s="104"/>
      <c r="N25" s="94"/>
      <c r="O25" s="92"/>
      <c r="P25" s="82"/>
    </row>
    <row r="26" spans="5:16" s="39" customFormat="1" ht="12.75">
      <c r="E26" s="81"/>
      <c r="F26" s="92"/>
      <c r="G26" s="83"/>
      <c r="H26" s="103"/>
      <c r="I26" s="103"/>
      <c r="J26" s="103"/>
      <c r="K26" s="104"/>
      <c r="L26" s="85"/>
      <c r="M26" s="104"/>
      <c r="N26" s="94"/>
      <c r="O26" s="92"/>
      <c r="P26" s="82"/>
    </row>
    <row r="27" spans="5:16" s="39" customFormat="1" ht="12.75">
      <c r="E27" s="81"/>
      <c r="F27" s="92"/>
      <c r="G27" s="83"/>
      <c r="H27" s="103"/>
      <c r="I27" s="103"/>
      <c r="J27" s="103"/>
      <c r="K27" s="104"/>
      <c r="L27" s="85"/>
      <c r="M27" s="104"/>
      <c r="N27" s="94"/>
      <c r="O27" s="92"/>
      <c r="P27" s="82"/>
    </row>
    <row r="28" spans="3:16" s="39" customFormat="1" ht="12.75">
      <c r="C28" s="86"/>
      <c r="E28" s="81"/>
      <c r="F28" s="92"/>
      <c r="G28" s="83"/>
      <c r="H28" s="105"/>
      <c r="I28" s="105"/>
      <c r="J28" s="105"/>
      <c r="K28" s="104"/>
      <c r="L28" s="85"/>
      <c r="M28" s="104"/>
      <c r="N28" s="94"/>
      <c r="O28" s="92"/>
      <c r="P28" s="82"/>
    </row>
    <row r="29" spans="3:16" s="39" customFormat="1" ht="12.75">
      <c r="C29" s="86"/>
      <c r="E29" s="99"/>
      <c r="F29" s="92"/>
      <c r="G29" s="83"/>
      <c r="H29" s="103"/>
      <c r="I29" s="103"/>
      <c r="J29" s="103"/>
      <c r="K29" s="104"/>
      <c r="L29" s="85"/>
      <c r="M29" s="104"/>
      <c r="N29" s="94"/>
      <c r="O29" s="92"/>
      <c r="P29" s="82"/>
    </row>
    <row r="30" spans="3:16" s="39" customFormat="1" ht="12.75">
      <c r="C30" s="86"/>
      <c r="E30" s="99"/>
      <c r="F30" s="92"/>
      <c r="G30" s="83"/>
      <c r="H30" s="103"/>
      <c r="I30" s="103"/>
      <c r="J30" s="103"/>
      <c r="K30" s="104"/>
      <c r="L30" s="85"/>
      <c r="M30" s="104"/>
      <c r="N30" s="102"/>
      <c r="O30" s="92"/>
      <c r="P30" s="82"/>
    </row>
    <row r="31" spans="3:16" s="39" customFormat="1" ht="12.75">
      <c r="C31" s="86"/>
      <c r="E31" s="99"/>
      <c r="F31" s="92"/>
      <c r="G31" s="83"/>
      <c r="H31" s="103"/>
      <c r="I31" s="103"/>
      <c r="J31" s="103"/>
      <c r="K31" s="104"/>
      <c r="L31" s="85"/>
      <c r="M31" s="104"/>
      <c r="N31" s="94"/>
      <c r="O31" s="92"/>
      <c r="P31" s="82"/>
    </row>
    <row r="32" spans="3:16" s="39" customFormat="1" ht="12.75">
      <c r="C32" s="86"/>
      <c r="E32" s="99"/>
      <c r="F32" s="92"/>
      <c r="G32" s="83"/>
      <c r="H32" s="103"/>
      <c r="I32" s="103"/>
      <c r="J32" s="103"/>
      <c r="K32" s="104"/>
      <c r="L32" s="85"/>
      <c r="M32" s="104"/>
      <c r="N32" s="94"/>
      <c r="O32" s="92"/>
      <c r="P32" s="82"/>
    </row>
    <row r="33" spans="3:16" s="39" customFormat="1" ht="12.75">
      <c r="C33" s="86"/>
      <c r="E33" s="99"/>
      <c r="F33" s="92"/>
      <c r="G33" s="83"/>
      <c r="H33" s="106"/>
      <c r="I33" s="106"/>
      <c r="J33" s="106"/>
      <c r="K33" s="104"/>
      <c r="L33" s="85"/>
      <c r="M33" s="104"/>
      <c r="N33" s="102"/>
      <c r="O33" s="92"/>
      <c r="P33" s="82"/>
    </row>
    <row r="34" spans="3:17" s="39" customFormat="1" ht="12.75">
      <c r="C34" s="86"/>
      <c r="D34" s="86"/>
      <c r="E34" s="99"/>
      <c r="F34" s="92"/>
      <c r="G34" s="93"/>
      <c r="H34" s="107"/>
      <c r="I34" s="107"/>
      <c r="J34" s="107"/>
      <c r="L34" s="108"/>
      <c r="N34" s="94"/>
      <c r="O34" s="95"/>
      <c r="P34" s="82"/>
      <c r="Q34" s="86"/>
    </row>
    <row r="35" spans="3:17" s="39" customFormat="1" ht="12.75">
      <c r="C35" s="86"/>
      <c r="D35" s="86"/>
      <c r="E35" s="81"/>
      <c r="F35" s="92"/>
      <c r="G35" s="93"/>
      <c r="H35" s="84"/>
      <c r="I35" s="84"/>
      <c r="J35" s="84"/>
      <c r="N35" s="94"/>
      <c r="O35" s="95"/>
      <c r="P35" s="82"/>
      <c r="Q35" s="86"/>
    </row>
    <row r="36" spans="5:16" s="39" customFormat="1" ht="13.5">
      <c r="E36" s="81"/>
      <c r="F36" s="82"/>
      <c r="H36" s="101"/>
      <c r="I36" s="101"/>
      <c r="J36" s="101"/>
      <c r="N36" s="109"/>
      <c r="P36" s="82"/>
    </row>
    <row r="37" ht="12.75">
      <c r="N37" s="1"/>
    </row>
    <row r="38" ht="12.75">
      <c r="K38" s="1"/>
    </row>
    <row r="39" ht="12.75">
      <c r="K39" s="1"/>
    </row>
    <row r="40" ht="12.75">
      <c r="K40" s="1"/>
    </row>
  </sheetData>
  <sheetProtection/>
  <mergeCells count="5">
    <mergeCell ref="K5:N5"/>
    <mergeCell ref="E1:O1"/>
    <mergeCell ref="E2:P2"/>
    <mergeCell ref="C5:H5"/>
    <mergeCell ref="I3:M3"/>
  </mergeCells>
  <printOptions/>
  <pageMargins left="0.75" right="0.75" top="0" bottom="0" header="0" footer="0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54"/>
  <sheetViews>
    <sheetView zoomScalePageLayoutView="0" workbookViewId="0" topLeftCell="L1">
      <selection activeCell="R6" sqref="R6"/>
    </sheetView>
  </sheetViews>
  <sheetFormatPr defaultColWidth="9.140625" defaultRowHeight="12.75"/>
  <cols>
    <col min="1" max="1" width="0.71875" style="0" customWidth="1"/>
    <col min="2" max="2" width="3.421875" style="0" customWidth="1"/>
    <col min="3" max="3" width="13.00390625" style="0" customWidth="1"/>
    <col min="4" max="4" width="3.8515625" style="0" customWidth="1"/>
    <col min="5" max="5" width="9.57421875" style="25" customWidth="1"/>
    <col min="6" max="6" width="13.421875" style="11" customWidth="1"/>
    <col min="7" max="7" width="15.28125" style="0" customWidth="1"/>
    <col min="8" max="9" width="9.00390625" style="18" customWidth="1"/>
    <col min="10" max="10" width="12.00390625" style="18" customWidth="1"/>
    <col min="11" max="11" width="15.57421875" style="0" customWidth="1"/>
    <col min="12" max="12" width="14.7109375" style="0" customWidth="1"/>
    <col min="13" max="13" width="14.00390625" style="0" customWidth="1"/>
    <col min="14" max="14" width="14.8515625" style="0" customWidth="1"/>
    <col min="15" max="16" width="5.28125" style="0" customWidth="1"/>
    <col min="17" max="17" width="11.421875" style="11" customWidth="1"/>
    <col min="18" max="18" width="22.28125" style="0" customWidth="1"/>
    <col min="19" max="19" width="5.8515625" style="0" customWidth="1"/>
    <col min="20" max="20" width="11.8515625" style="0" customWidth="1"/>
    <col min="21" max="21" width="9.57421875" style="0" bestFit="1" customWidth="1"/>
    <col min="22" max="22" width="13.7109375" style="0" customWidth="1"/>
  </cols>
  <sheetData>
    <row r="1" spans="5:16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49"/>
    </row>
    <row r="2" spans="5:17" ht="17.25">
      <c r="E2" s="167" t="s">
        <v>23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ht="12.75">
      <c r="K3" s="31" t="s">
        <v>57</v>
      </c>
    </row>
    <row r="5" spans="3:14" ht="15">
      <c r="C5" s="169" t="s">
        <v>2</v>
      </c>
      <c r="D5" s="170"/>
      <c r="E5" s="170"/>
      <c r="F5" s="170"/>
      <c r="G5" s="170"/>
      <c r="H5" s="171"/>
      <c r="I5" s="50"/>
      <c r="J5" s="50"/>
      <c r="K5" s="172" t="s">
        <v>3</v>
      </c>
      <c r="L5" s="172"/>
      <c r="M5" s="172"/>
      <c r="N5" s="172"/>
    </row>
    <row r="6" spans="2:22" ht="66">
      <c r="B6" s="4" t="s">
        <v>11</v>
      </c>
      <c r="C6" s="4" t="s">
        <v>0</v>
      </c>
      <c r="D6" s="14" t="s">
        <v>17</v>
      </c>
      <c r="E6" s="22" t="s">
        <v>18</v>
      </c>
      <c r="F6" s="12" t="s">
        <v>19</v>
      </c>
      <c r="G6" s="4" t="s">
        <v>1</v>
      </c>
      <c r="H6" s="15" t="s">
        <v>44</v>
      </c>
      <c r="I6" s="15" t="s">
        <v>122</v>
      </c>
      <c r="J6" s="15" t="s">
        <v>232</v>
      </c>
      <c r="K6" s="13" t="s">
        <v>4</v>
      </c>
      <c r="L6" s="10" t="s">
        <v>5</v>
      </c>
      <c r="M6" s="4" t="s">
        <v>6</v>
      </c>
      <c r="N6" s="4" t="s">
        <v>7</v>
      </c>
      <c r="O6" s="10" t="s">
        <v>8</v>
      </c>
      <c r="P6" s="10" t="s">
        <v>115</v>
      </c>
      <c r="Q6" s="10" t="s">
        <v>9</v>
      </c>
      <c r="R6" s="4" t="s">
        <v>371</v>
      </c>
      <c r="S6" s="30" t="s">
        <v>53</v>
      </c>
      <c r="T6" s="30" t="s">
        <v>50</v>
      </c>
      <c r="U6" s="30" t="s">
        <v>59</v>
      </c>
      <c r="V6" s="114" t="s">
        <v>246</v>
      </c>
    </row>
    <row r="7" spans="2:21" ht="12.75">
      <c r="B7" s="2">
        <v>1</v>
      </c>
      <c r="C7" s="2" t="s">
        <v>54</v>
      </c>
      <c r="D7" s="2">
        <v>39</v>
      </c>
      <c r="E7" s="24">
        <v>40152</v>
      </c>
      <c r="F7" s="9" t="s">
        <v>20</v>
      </c>
      <c r="G7" s="37">
        <v>135005</v>
      </c>
      <c r="H7" s="16">
        <v>337.443</v>
      </c>
      <c r="I7" s="110" t="s">
        <v>234</v>
      </c>
      <c r="J7" s="16"/>
      <c r="K7" s="3">
        <v>147900</v>
      </c>
      <c r="L7" s="3">
        <v>47122.5</v>
      </c>
      <c r="M7" s="3">
        <v>177435.6</v>
      </c>
      <c r="N7" s="3">
        <v>180000</v>
      </c>
      <c r="O7" s="9" t="s">
        <v>12</v>
      </c>
      <c r="P7" s="51">
        <v>39870</v>
      </c>
      <c r="Q7" s="5" t="s">
        <v>55</v>
      </c>
      <c r="R7" s="2" t="s">
        <v>14</v>
      </c>
      <c r="S7" s="2">
        <v>42</v>
      </c>
      <c r="T7" s="2" t="s">
        <v>56</v>
      </c>
      <c r="U7" s="38">
        <v>39870</v>
      </c>
    </row>
    <row r="8" spans="2:21" ht="12.75">
      <c r="B8" s="2"/>
      <c r="C8" s="2"/>
      <c r="D8" s="2"/>
      <c r="E8" s="24"/>
      <c r="F8" s="9"/>
      <c r="G8" s="37"/>
      <c r="H8" s="16"/>
      <c r="I8" s="16"/>
      <c r="J8" s="16"/>
      <c r="K8" s="3"/>
      <c r="L8" s="3"/>
      <c r="M8" s="3"/>
      <c r="N8" s="3"/>
      <c r="O8" s="9"/>
      <c r="P8" s="9"/>
      <c r="Q8" s="5"/>
      <c r="R8" s="2"/>
      <c r="S8" s="2"/>
      <c r="T8" s="2"/>
      <c r="U8" s="38"/>
    </row>
    <row r="9" spans="2:21" ht="12.75">
      <c r="B9" s="2"/>
      <c r="C9" s="2"/>
      <c r="D9" s="2"/>
      <c r="E9" s="24"/>
      <c r="F9" s="9"/>
      <c r="G9" s="37"/>
      <c r="H9" s="16"/>
      <c r="I9" s="16"/>
      <c r="J9" s="16"/>
      <c r="K9" s="3"/>
      <c r="L9" s="3"/>
      <c r="M9" s="3"/>
      <c r="N9" s="3"/>
      <c r="O9" s="9"/>
      <c r="P9" s="9"/>
      <c r="Q9" s="5"/>
      <c r="R9" s="2"/>
      <c r="S9" s="2"/>
      <c r="T9" s="2"/>
      <c r="U9" s="38"/>
    </row>
    <row r="10" spans="2:21" ht="12.75">
      <c r="B10" s="2">
        <v>2</v>
      </c>
      <c r="C10" s="2" t="s">
        <v>58</v>
      </c>
      <c r="D10" s="2">
        <v>44</v>
      </c>
      <c r="E10" s="24">
        <v>39647</v>
      </c>
      <c r="F10" s="9" t="s">
        <v>25</v>
      </c>
      <c r="G10" s="37" t="s">
        <v>60</v>
      </c>
      <c r="H10" s="16">
        <v>0.467</v>
      </c>
      <c r="I10" s="110" t="s">
        <v>233</v>
      </c>
      <c r="J10" s="16"/>
      <c r="K10" s="3">
        <v>467</v>
      </c>
      <c r="L10" s="3">
        <v>975</v>
      </c>
      <c r="M10" s="3">
        <v>650.1</v>
      </c>
      <c r="N10" s="3">
        <v>975</v>
      </c>
      <c r="O10" s="9" t="s">
        <v>15</v>
      </c>
      <c r="P10" s="51">
        <v>39871</v>
      </c>
      <c r="Q10" s="5" t="s">
        <v>61</v>
      </c>
      <c r="R10" s="2" t="s">
        <v>62</v>
      </c>
      <c r="S10" s="2">
        <v>114</v>
      </c>
      <c r="T10" s="38">
        <v>39946</v>
      </c>
      <c r="U10" s="38">
        <v>39871</v>
      </c>
    </row>
    <row r="11" spans="2:21" ht="12.75">
      <c r="B11" s="2"/>
      <c r="C11" s="2"/>
      <c r="D11" s="2"/>
      <c r="E11" s="24"/>
      <c r="F11" s="9"/>
      <c r="G11" s="37"/>
      <c r="H11" s="16"/>
      <c r="I11" s="16"/>
      <c r="J11" s="16"/>
      <c r="K11" s="3"/>
      <c r="L11" s="3"/>
      <c r="M11" s="3"/>
      <c r="N11" s="3"/>
      <c r="O11" s="9"/>
      <c r="P11" s="9"/>
      <c r="Q11" s="5"/>
      <c r="R11" s="2"/>
      <c r="S11" s="2"/>
      <c r="T11" s="38"/>
      <c r="U11" s="38"/>
    </row>
    <row r="12" spans="2:21" ht="12.75">
      <c r="B12" s="2"/>
      <c r="C12" s="2"/>
      <c r="D12" s="2"/>
      <c r="E12" s="24"/>
      <c r="F12" s="9"/>
      <c r="G12" s="37"/>
      <c r="H12" s="16"/>
      <c r="I12" s="16"/>
      <c r="J12" s="16"/>
      <c r="K12" s="3"/>
      <c r="L12" s="3"/>
      <c r="M12" s="3"/>
      <c r="N12" s="3"/>
      <c r="O12" s="9"/>
      <c r="P12" s="9"/>
      <c r="Q12" s="5"/>
      <c r="R12" s="2"/>
      <c r="S12" s="2"/>
      <c r="T12" s="38"/>
      <c r="U12" s="38"/>
    </row>
    <row r="13" spans="2:21" ht="12.75">
      <c r="B13" s="2">
        <v>3</v>
      </c>
      <c r="C13" s="2" t="s">
        <v>16</v>
      </c>
      <c r="D13" s="2">
        <v>71</v>
      </c>
      <c r="E13" s="24">
        <v>39913</v>
      </c>
      <c r="F13" s="9" t="s">
        <v>25</v>
      </c>
      <c r="G13" s="2" t="s">
        <v>81</v>
      </c>
      <c r="H13" s="16">
        <v>4.12</v>
      </c>
      <c r="I13" s="110" t="s">
        <v>235</v>
      </c>
      <c r="J13" s="16"/>
      <c r="K13" s="3">
        <v>18540</v>
      </c>
      <c r="L13" s="3">
        <v>19782</v>
      </c>
      <c r="M13" s="3">
        <v>23738.4</v>
      </c>
      <c r="N13" s="3">
        <v>23738.4</v>
      </c>
      <c r="O13" s="9" t="s">
        <v>15</v>
      </c>
      <c r="P13" s="51">
        <v>40059</v>
      </c>
      <c r="Q13" s="5" t="s">
        <v>83</v>
      </c>
      <c r="R13" s="2" t="s">
        <v>82</v>
      </c>
      <c r="S13" s="2">
        <v>189</v>
      </c>
      <c r="T13" s="38">
        <v>40070</v>
      </c>
      <c r="U13" s="38">
        <v>40059</v>
      </c>
    </row>
    <row r="14" spans="2:21" ht="12.75">
      <c r="B14" s="2"/>
      <c r="C14" s="2"/>
      <c r="D14" s="2"/>
      <c r="E14" s="24"/>
      <c r="F14" s="9"/>
      <c r="G14" s="2"/>
      <c r="H14" s="16"/>
      <c r="I14" s="16"/>
      <c r="J14" s="16"/>
      <c r="K14" s="3"/>
      <c r="L14" s="3"/>
      <c r="M14" s="3"/>
      <c r="N14" s="3"/>
      <c r="O14" s="9"/>
      <c r="P14" s="9"/>
      <c r="Q14" s="5"/>
      <c r="R14" s="2"/>
      <c r="S14" s="2"/>
      <c r="T14" s="38"/>
      <c r="U14" s="38"/>
    </row>
    <row r="15" spans="2:21" ht="12.75">
      <c r="B15" s="2"/>
      <c r="C15" s="2"/>
      <c r="D15" s="2"/>
      <c r="E15" s="24"/>
      <c r="F15" s="9"/>
      <c r="G15" s="2"/>
      <c r="H15" s="16"/>
      <c r="I15" s="16"/>
      <c r="J15" s="16"/>
      <c r="K15" s="3"/>
      <c r="L15" s="3"/>
      <c r="M15" s="3"/>
      <c r="N15" s="3"/>
      <c r="O15" s="9"/>
      <c r="P15" s="9"/>
      <c r="Q15" s="5"/>
      <c r="R15" s="2"/>
      <c r="S15" s="2"/>
      <c r="T15" s="38"/>
      <c r="U15" s="38"/>
    </row>
    <row r="16" spans="2:21" ht="12.75">
      <c r="B16" s="2">
        <v>4</v>
      </c>
      <c r="C16" s="2" t="s">
        <v>16</v>
      </c>
      <c r="D16" s="2">
        <v>72</v>
      </c>
      <c r="E16" s="24">
        <v>39951</v>
      </c>
      <c r="F16" s="9" t="s">
        <v>25</v>
      </c>
      <c r="G16" s="5" t="s">
        <v>85</v>
      </c>
      <c r="H16" s="16">
        <v>1.614</v>
      </c>
      <c r="I16" s="16"/>
      <c r="J16" s="16"/>
      <c r="K16" s="3">
        <v>9860</v>
      </c>
      <c r="L16" s="3">
        <v>8004.1</v>
      </c>
      <c r="M16" s="3"/>
      <c r="N16" s="3"/>
      <c r="O16" s="9" t="s">
        <v>80</v>
      </c>
      <c r="P16" s="9"/>
      <c r="Q16" s="5" t="s">
        <v>86</v>
      </c>
      <c r="R16" s="5" t="s">
        <v>87</v>
      </c>
      <c r="S16" s="2">
        <v>181</v>
      </c>
      <c r="T16" s="38">
        <v>40059</v>
      </c>
      <c r="U16" s="2"/>
    </row>
    <row r="17" spans="2:21" ht="12.75">
      <c r="B17" s="2"/>
      <c r="C17" s="2"/>
      <c r="D17" s="2"/>
      <c r="E17" s="24"/>
      <c r="F17" s="9"/>
      <c r="G17" s="5"/>
      <c r="H17" s="16"/>
      <c r="I17" s="16"/>
      <c r="J17" s="16"/>
      <c r="K17" s="3"/>
      <c r="L17" s="3"/>
      <c r="M17" s="3"/>
      <c r="N17" s="3"/>
      <c r="O17" s="9"/>
      <c r="P17" s="9"/>
      <c r="Q17" s="5"/>
      <c r="R17" s="5"/>
      <c r="S17" s="2"/>
      <c r="T17" s="38"/>
      <c r="U17" s="2"/>
    </row>
    <row r="18" spans="2:21" ht="12.75">
      <c r="B18" s="2"/>
      <c r="C18" s="2"/>
      <c r="D18" s="2"/>
      <c r="E18" s="24"/>
      <c r="F18" s="9"/>
      <c r="G18" s="5"/>
      <c r="H18" s="16"/>
      <c r="I18" s="16"/>
      <c r="J18" s="16"/>
      <c r="K18" s="3"/>
      <c r="L18" s="3"/>
      <c r="M18" s="3"/>
      <c r="N18" s="3"/>
      <c r="O18" s="9"/>
      <c r="P18" s="9"/>
      <c r="Q18" s="5"/>
      <c r="R18" s="5"/>
      <c r="S18" s="2"/>
      <c r="T18" s="38"/>
      <c r="U18" s="2"/>
    </row>
    <row r="19" spans="2:22" ht="12.75">
      <c r="B19" s="2">
        <v>5</v>
      </c>
      <c r="C19" s="2" t="s">
        <v>45</v>
      </c>
      <c r="D19" s="2">
        <v>125</v>
      </c>
      <c r="E19" s="24">
        <v>39913</v>
      </c>
      <c r="F19" s="9" t="s">
        <v>20</v>
      </c>
      <c r="G19" s="2">
        <v>300266</v>
      </c>
      <c r="H19" s="16">
        <v>2.52</v>
      </c>
      <c r="I19" s="110" t="s">
        <v>235</v>
      </c>
      <c r="J19" s="16"/>
      <c r="K19" s="3">
        <v>1260</v>
      </c>
      <c r="L19" s="3">
        <v>370.4</v>
      </c>
      <c r="M19" s="3">
        <v>1260</v>
      </c>
      <c r="N19" s="3">
        <v>1260</v>
      </c>
      <c r="O19" s="9" t="s">
        <v>15</v>
      </c>
      <c r="P19" s="51">
        <v>40059</v>
      </c>
      <c r="Q19" s="5" t="s">
        <v>83</v>
      </c>
      <c r="R19" s="2" t="s">
        <v>84</v>
      </c>
      <c r="S19" s="2">
        <v>192</v>
      </c>
      <c r="T19" s="38">
        <v>40082</v>
      </c>
      <c r="U19" s="38">
        <v>40059</v>
      </c>
      <c r="V19" t="s">
        <v>245</v>
      </c>
    </row>
    <row r="20" spans="2:21" ht="12.75">
      <c r="B20" s="2"/>
      <c r="C20" s="2"/>
      <c r="D20" s="2"/>
      <c r="E20" s="24"/>
      <c r="F20" s="9"/>
      <c r="G20" s="2"/>
      <c r="H20" s="16"/>
      <c r="I20" s="16"/>
      <c r="J20" s="16"/>
      <c r="K20" s="3"/>
      <c r="L20" s="3"/>
      <c r="M20" s="3"/>
      <c r="N20" s="3"/>
      <c r="O20" s="9"/>
      <c r="P20" s="9"/>
      <c r="Q20" s="5"/>
      <c r="R20" s="2"/>
      <c r="S20" s="2"/>
      <c r="T20" s="2"/>
      <c r="U20" s="2"/>
    </row>
    <row r="21" spans="2:21" s="39" customFormat="1" ht="12.75">
      <c r="B21" s="2"/>
      <c r="C21" s="2"/>
      <c r="D21" s="2"/>
      <c r="E21" s="24"/>
      <c r="F21" s="9"/>
      <c r="G21" s="2"/>
      <c r="H21" s="16"/>
      <c r="I21" s="16"/>
      <c r="J21" s="16"/>
      <c r="K21" s="3"/>
      <c r="L21" s="3"/>
      <c r="M21" s="3"/>
      <c r="N21" s="3"/>
      <c r="O21" s="9"/>
      <c r="P21" s="9"/>
      <c r="Q21" s="5"/>
      <c r="R21" s="2"/>
      <c r="S21" s="2"/>
      <c r="T21" s="2"/>
      <c r="U21" s="2"/>
    </row>
    <row r="22" spans="5:17" s="39" customFormat="1" ht="12.75">
      <c r="E22" s="99"/>
      <c r="F22" s="92"/>
      <c r="H22" s="84"/>
      <c r="I22" s="84"/>
      <c r="J22" s="84"/>
      <c r="K22" s="94"/>
      <c r="L22" s="94"/>
      <c r="M22" s="94"/>
      <c r="N22" s="94">
        <f>SUM(N7:N21)</f>
        <v>205973.4</v>
      </c>
      <c r="O22" s="92"/>
      <c r="P22" s="92"/>
      <c r="Q22" s="82"/>
    </row>
    <row r="23" spans="5:17" s="39" customFormat="1" ht="12.75">
      <c r="E23" s="99"/>
      <c r="F23" s="92"/>
      <c r="H23" s="84"/>
      <c r="I23" s="84"/>
      <c r="J23" s="84"/>
      <c r="K23" s="94"/>
      <c r="L23" s="94"/>
      <c r="M23" s="94"/>
      <c r="N23" s="94"/>
      <c r="O23" s="92"/>
      <c r="P23" s="92"/>
      <c r="Q23" s="82"/>
    </row>
    <row r="24" spans="5:17" s="39" customFormat="1" ht="12.75">
      <c r="E24" s="99"/>
      <c r="F24" s="92"/>
      <c r="H24" s="84"/>
      <c r="I24" s="84"/>
      <c r="J24" s="84"/>
      <c r="K24" s="94"/>
      <c r="L24" s="100"/>
      <c r="M24" s="94"/>
      <c r="N24" s="94"/>
      <c r="O24" s="92"/>
      <c r="P24" s="92"/>
      <c r="Q24" s="82"/>
    </row>
    <row r="25" spans="5:17" s="39" customFormat="1" ht="12.75">
      <c r="E25" s="99"/>
      <c r="F25" s="92"/>
      <c r="H25" s="84"/>
      <c r="I25" s="84"/>
      <c r="J25" s="84"/>
      <c r="K25" s="94"/>
      <c r="L25" s="100"/>
      <c r="M25" s="94"/>
      <c r="N25" s="94"/>
      <c r="O25" s="92"/>
      <c r="P25" s="92"/>
      <c r="Q25" s="82"/>
    </row>
    <row r="26" spans="5:17" s="39" customFormat="1" ht="12.75">
      <c r="E26" s="99"/>
      <c r="F26" s="92"/>
      <c r="H26" s="101"/>
      <c r="I26" s="101"/>
      <c r="J26" s="101"/>
      <c r="K26" s="94"/>
      <c r="L26" s="100"/>
      <c r="M26" s="94"/>
      <c r="N26" s="102"/>
      <c r="O26" s="92"/>
      <c r="P26" s="92"/>
      <c r="Q26" s="82"/>
    </row>
    <row r="27" spans="5:17" s="39" customFormat="1" ht="12.75">
      <c r="E27" s="81"/>
      <c r="F27" s="92"/>
      <c r="G27" s="83"/>
      <c r="H27" s="103"/>
      <c r="I27" s="103"/>
      <c r="J27" s="103"/>
      <c r="K27" s="104"/>
      <c r="L27" s="85"/>
      <c r="M27" s="104"/>
      <c r="N27" s="94"/>
      <c r="O27" s="92"/>
      <c r="P27" s="92"/>
      <c r="Q27" s="82"/>
    </row>
    <row r="28" spans="5:17" s="39" customFormat="1" ht="12.75">
      <c r="E28" s="81"/>
      <c r="F28" s="92"/>
      <c r="G28" s="83"/>
      <c r="H28" s="103"/>
      <c r="I28" s="103"/>
      <c r="J28" s="103"/>
      <c r="K28" s="104"/>
      <c r="L28" s="85"/>
      <c r="M28" s="104"/>
      <c r="N28" s="94"/>
      <c r="O28" s="92"/>
      <c r="P28" s="92"/>
      <c r="Q28" s="82"/>
    </row>
    <row r="29" spans="5:17" s="39" customFormat="1" ht="12.75">
      <c r="E29" s="81"/>
      <c r="F29" s="92"/>
      <c r="G29" s="83"/>
      <c r="H29" s="103"/>
      <c r="I29" s="103"/>
      <c r="J29" s="103"/>
      <c r="K29" s="104"/>
      <c r="L29" s="85"/>
      <c r="M29" s="104"/>
      <c r="N29" s="94"/>
      <c r="O29" s="92"/>
      <c r="P29" s="92"/>
      <c r="Q29" s="82"/>
    </row>
    <row r="30" spans="5:17" s="39" customFormat="1" ht="12.75">
      <c r="E30" s="81"/>
      <c r="F30" s="92"/>
      <c r="G30" s="83"/>
      <c r="H30" s="103"/>
      <c r="I30" s="103"/>
      <c r="J30" s="103"/>
      <c r="K30" s="104"/>
      <c r="L30" s="85"/>
      <c r="M30" s="104"/>
      <c r="N30" s="94"/>
      <c r="O30" s="92"/>
      <c r="P30" s="92"/>
      <c r="Q30" s="82"/>
    </row>
    <row r="31" spans="3:17" s="39" customFormat="1" ht="12.75">
      <c r="C31" s="86"/>
      <c r="E31" s="81"/>
      <c r="F31" s="92"/>
      <c r="G31" s="83"/>
      <c r="H31" s="105"/>
      <c r="I31" s="105"/>
      <c r="J31" s="105"/>
      <c r="K31" s="104"/>
      <c r="L31" s="85"/>
      <c r="M31" s="104"/>
      <c r="N31" s="94"/>
      <c r="O31" s="92"/>
      <c r="P31" s="92"/>
      <c r="Q31" s="82"/>
    </row>
    <row r="32" spans="3:17" s="39" customFormat="1" ht="12.75">
      <c r="C32" s="86"/>
      <c r="E32" s="99"/>
      <c r="F32" s="92"/>
      <c r="G32" s="83"/>
      <c r="H32" s="103"/>
      <c r="I32" s="103"/>
      <c r="J32" s="103"/>
      <c r="K32" s="104"/>
      <c r="L32" s="85"/>
      <c r="M32" s="104"/>
      <c r="N32" s="94"/>
      <c r="O32" s="92"/>
      <c r="P32" s="92"/>
      <c r="Q32" s="82"/>
    </row>
    <row r="33" spans="3:17" s="39" customFormat="1" ht="12.75">
      <c r="C33" s="86"/>
      <c r="E33" s="99"/>
      <c r="F33" s="92"/>
      <c r="G33" s="83"/>
      <c r="H33" s="103"/>
      <c r="I33" s="103"/>
      <c r="J33" s="103"/>
      <c r="K33" s="104"/>
      <c r="L33" s="85"/>
      <c r="M33" s="104"/>
      <c r="N33" s="102"/>
      <c r="O33" s="92"/>
      <c r="P33" s="92"/>
      <c r="Q33" s="82"/>
    </row>
    <row r="34" spans="3:17" s="39" customFormat="1" ht="12.75">
      <c r="C34" s="86"/>
      <c r="E34" s="99"/>
      <c r="F34" s="92"/>
      <c r="G34" s="83"/>
      <c r="H34" s="103"/>
      <c r="I34" s="103"/>
      <c r="J34" s="103"/>
      <c r="K34" s="104"/>
      <c r="L34" s="85"/>
      <c r="M34" s="104"/>
      <c r="N34" s="94"/>
      <c r="O34" s="92"/>
      <c r="P34" s="92"/>
      <c r="Q34" s="82"/>
    </row>
    <row r="35" spans="3:17" s="39" customFormat="1" ht="12.75">
      <c r="C35" s="86"/>
      <c r="E35" s="99"/>
      <c r="F35" s="92"/>
      <c r="G35" s="83"/>
      <c r="H35" s="103"/>
      <c r="I35" s="103"/>
      <c r="J35" s="103"/>
      <c r="K35" s="104"/>
      <c r="L35" s="85"/>
      <c r="M35" s="104"/>
      <c r="N35" s="94"/>
      <c r="O35" s="92"/>
      <c r="P35" s="92"/>
      <c r="Q35" s="82"/>
    </row>
    <row r="36" spans="3:17" s="39" customFormat="1" ht="12.75">
      <c r="C36" s="86"/>
      <c r="E36" s="99"/>
      <c r="F36" s="92"/>
      <c r="G36" s="83"/>
      <c r="H36" s="106"/>
      <c r="I36" s="106"/>
      <c r="J36" s="106"/>
      <c r="K36" s="104"/>
      <c r="L36" s="85"/>
      <c r="M36" s="104"/>
      <c r="N36" s="102"/>
      <c r="O36" s="92"/>
      <c r="P36" s="92"/>
      <c r="Q36" s="82"/>
    </row>
    <row r="37" spans="3:18" s="39" customFormat="1" ht="12.75">
      <c r="C37" s="86"/>
      <c r="D37" s="86"/>
      <c r="E37" s="99"/>
      <c r="F37" s="92"/>
      <c r="G37" s="93"/>
      <c r="H37" s="107"/>
      <c r="I37" s="107"/>
      <c r="J37" s="107"/>
      <c r="L37" s="108"/>
      <c r="N37" s="94"/>
      <c r="O37" s="95"/>
      <c r="P37" s="95"/>
      <c r="Q37" s="82"/>
      <c r="R37" s="86"/>
    </row>
    <row r="38" spans="3:18" s="39" customFormat="1" ht="12.75">
      <c r="C38" s="86"/>
      <c r="D38" s="86"/>
      <c r="E38" s="81"/>
      <c r="F38" s="92"/>
      <c r="G38" s="93"/>
      <c r="H38" s="84"/>
      <c r="I38" s="84"/>
      <c r="J38" s="84"/>
      <c r="N38" s="94"/>
      <c r="O38" s="95"/>
      <c r="P38" s="95"/>
      <c r="Q38" s="82"/>
      <c r="R38" s="86"/>
    </row>
    <row r="39" spans="5:17" s="39" customFormat="1" ht="13.5">
      <c r="E39" s="81"/>
      <c r="F39" s="82"/>
      <c r="H39" s="101"/>
      <c r="I39" s="101"/>
      <c r="J39" s="101"/>
      <c r="N39" s="109"/>
      <c r="Q39" s="82"/>
    </row>
    <row r="40" spans="5:17" s="39" customFormat="1" ht="12.75">
      <c r="E40" s="81"/>
      <c r="F40" s="82"/>
      <c r="H40" s="84"/>
      <c r="I40" s="84"/>
      <c r="J40" s="84"/>
      <c r="N40" s="94"/>
      <c r="Q40" s="82"/>
    </row>
    <row r="41" spans="5:17" s="39" customFormat="1" ht="12.75">
      <c r="E41" s="81"/>
      <c r="F41" s="82"/>
      <c r="H41" s="84"/>
      <c r="I41" s="84"/>
      <c r="J41" s="84"/>
      <c r="K41" s="94"/>
      <c r="Q41" s="82"/>
    </row>
    <row r="42" spans="5:17" s="39" customFormat="1" ht="12.75">
      <c r="E42" s="81"/>
      <c r="F42" s="82"/>
      <c r="H42" s="84"/>
      <c r="I42" s="84"/>
      <c r="J42" s="84"/>
      <c r="K42" s="94"/>
      <c r="Q42" s="82"/>
    </row>
    <row r="43" spans="5:17" s="39" customFormat="1" ht="12.75">
      <c r="E43" s="81"/>
      <c r="F43" s="82"/>
      <c r="H43" s="84"/>
      <c r="I43" s="84"/>
      <c r="J43" s="84"/>
      <c r="K43" s="94"/>
      <c r="Q43" s="82"/>
    </row>
    <row r="44" spans="5:17" s="39" customFormat="1" ht="12.75">
      <c r="E44" s="81"/>
      <c r="F44" s="82"/>
      <c r="H44" s="84"/>
      <c r="I44" s="84"/>
      <c r="J44" s="84"/>
      <c r="Q44" s="82"/>
    </row>
    <row r="45" spans="5:17" s="39" customFormat="1" ht="12.75">
      <c r="E45" s="81"/>
      <c r="F45" s="82"/>
      <c r="H45" s="84"/>
      <c r="I45" s="84"/>
      <c r="J45" s="84"/>
      <c r="Q45" s="82"/>
    </row>
    <row r="46" spans="5:17" s="39" customFormat="1" ht="12.75">
      <c r="E46" s="81"/>
      <c r="F46" s="82"/>
      <c r="H46" s="84"/>
      <c r="I46" s="84"/>
      <c r="J46" s="84"/>
      <c r="Q46" s="82"/>
    </row>
    <row r="47" spans="5:17" s="39" customFormat="1" ht="12.75">
      <c r="E47" s="81"/>
      <c r="F47" s="82"/>
      <c r="H47" s="84"/>
      <c r="I47" s="84"/>
      <c r="J47" s="84"/>
      <c r="Q47" s="82"/>
    </row>
    <row r="48" spans="5:17" s="39" customFormat="1" ht="12.75">
      <c r="E48" s="81"/>
      <c r="F48" s="82"/>
      <c r="H48" s="84"/>
      <c r="I48" s="84"/>
      <c r="J48" s="84"/>
      <c r="Q48" s="82"/>
    </row>
    <row r="49" spans="5:17" s="39" customFormat="1" ht="12.75">
      <c r="E49" s="81"/>
      <c r="F49" s="82"/>
      <c r="H49" s="84"/>
      <c r="I49" s="84"/>
      <c r="J49" s="84"/>
      <c r="Q49" s="82"/>
    </row>
    <row r="50" spans="5:17" s="39" customFormat="1" ht="12.75">
      <c r="E50" s="81"/>
      <c r="F50" s="82"/>
      <c r="H50" s="84"/>
      <c r="I50" s="84"/>
      <c r="J50" s="84"/>
      <c r="Q50" s="82"/>
    </row>
    <row r="51" spans="5:17" s="39" customFormat="1" ht="12.75">
      <c r="E51" s="81"/>
      <c r="F51" s="82"/>
      <c r="H51" s="84"/>
      <c r="I51" s="84"/>
      <c r="J51" s="84"/>
      <c r="Q51" s="82"/>
    </row>
    <row r="52" spans="5:17" s="39" customFormat="1" ht="12.75">
      <c r="E52" s="81"/>
      <c r="F52" s="82"/>
      <c r="H52" s="84"/>
      <c r="I52" s="84"/>
      <c r="J52" s="84"/>
      <c r="Q52" s="82"/>
    </row>
    <row r="53" spans="5:17" s="39" customFormat="1" ht="12.75">
      <c r="E53" s="81"/>
      <c r="F53" s="82"/>
      <c r="H53" s="84"/>
      <c r="I53" s="84"/>
      <c r="J53" s="84"/>
      <c r="Q53" s="82"/>
    </row>
    <row r="54" spans="5:17" s="39" customFormat="1" ht="12.75">
      <c r="E54" s="81"/>
      <c r="F54" s="82"/>
      <c r="H54" s="84"/>
      <c r="I54" s="84"/>
      <c r="J54" s="84"/>
      <c r="Q54" s="82"/>
    </row>
  </sheetData>
  <sheetProtection/>
  <mergeCells count="4">
    <mergeCell ref="K5:N5"/>
    <mergeCell ref="E1:O1"/>
    <mergeCell ref="E2:Q2"/>
    <mergeCell ref="C5:H5"/>
  </mergeCells>
  <printOptions/>
  <pageMargins left="0.75" right="0.75" top="0" bottom="0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W64"/>
  <sheetViews>
    <sheetView zoomScalePageLayoutView="0" workbookViewId="0" topLeftCell="L1">
      <selection activeCell="S5" sqref="S5"/>
    </sheetView>
  </sheetViews>
  <sheetFormatPr defaultColWidth="9.140625" defaultRowHeight="12.75"/>
  <cols>
    <col min="1" max="1" width="0.71875" style="0" customWidth="1"/>
    <col min="2" max="2" width="3.421875" style="0" customWidth="1"/>
    <col min="4" max="4" width="3.8515625" style="0" customWidth="1"/>
    <col min="5" max="5" width="9.57421875" style="25" customWidth="1"/>
    <col min="6" max="7" width="13.421875" style="11" customWidth="1"/>
    <col min="8" max="8" width="15.140625" style="0" customWidth="1"/>
    <col min="9" max="9" width="8.8515625" style="18" customWidth="1"/>
    <col min="10" max="10" width="11.28125" style="97" customWidth="1"/>
    <col min="11" max="11" width="11.140625" style="18" customWidth="1"/>
    <col min="12" max="12" width="13.57421875" style="0" customWidth="1"/>
    <col min="13" max="13" width="13.00390625" style="0" customWidth="1"/>
    <col min="14" max="14" width="12.8515625" style="0" customWidth="1"/>
    <col min="15" max="15" width="16.00390625" style="0" customWidth="1"/>
    <col min="16" max="17" width="5.28125" style="0" customWidth="1"/>
    <col min="18" max="18" width="10.7109375" style="11" customWidth="1"/>
    <col min="19" max="19" width="19.57421875" style="0" customWidth="1"/>
    <col min="20" max="20" width="4.00390625" style="0" customWidth="1"/>
    <col min="21" max="21" width="10.421875" style="0" customWidth="1"/>
    <col min="22" max="22" width="3.00390625" style="0" customWidth="1"/>
    <col min="23" max="23" width="10.28125" style="0" bestFit="1" customWidth="1"/>
  </cols>
  <sheetData>
    <row r="1" spans="5:17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49"/>
    </row>
    <row r="2" spans="5:18" ht="17.25">
      <c r="E2" s="167" t="s">
        <v>23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10:12" ht="12.75">
      <c r="J3" s="175" t="s">
        <v>52</v>
      </c>
      <c r="K3" s="175"/>
      <c r="L3" s="175"/>
    </row>
    <row r="4" spans="3:15" ht="15">
      <c r="C4" s="169" t="s">
        <v>2</v>
      </c>
      <c r="D4" s="170"/>
      <c r="E4" s="170"/>
      <c r="F4" s="170"/>
      <c r="G4" s="170"/>
      <c r="H4" s="170"/>
      <c r="I4" s="171"/>
      <c r="J4" s="98"/>
      <c r="K4" s="50"/>
      <c r="L4" s="172" t="s">
        <v>3</v>
      </c>
      <c r="M4" s="172"/>
      <c r="N4" s="172"/>
      <c r="O4" s="172"/>
    </row>
    <row r="5" spans="2:22" ht="52.5">
      <c r="B5" s="4" t="s">
        <v>11</v>
      </c>
      <c r="C5" s="4" t="s">
        <v>0</v>
      </c>
      <c r="D5" s="14" t="s">
        <v>17</v>
      </c>
      <c r="E5" s="22" t="s">
        <v>18</v>
      </c>
      <c r="F5" s="12" t="s">
        <v>19</v>
      </c>
      <c r="G5" s="12" t="s">
        <v>63</v>
      </c>
      <c r="H5" s="4" t="s">
        <v>1</v>
      </c>
      <c r="I5" s="15" t="s">
        <v>44</v>
      </c>
      <c r="J5" s="96" t="s">
        <v>214</v>
      </c>
      <c r="K5" s="15" t="s">
        <v>215</v>
      </c>
      <c r="L5" s="13" t="s">
        <v>4</v>
      </c>
      <c r="M5" s="10" t="s">
        <v>5</v>
      </c>
      <c r="N5" s="4" t="s">
        <v>6</v>
      </c>
      <c r="O5" s="4" t="s">
        <v>7</v>
      </c>
      <c r="P5" s="10" t="s">
        <v>8</v>
      </c>
      <c r="Q5" s="10" t="s">
        <v>115</v>
      </c>
      <c r="R5" s="10" t="s">
        <v>9</v>
      </c>
      <c r="S5" s="4" t="s">
        <v>371</v>
      </c>
      <c r="T5" s="30" t="s">
        <v>46</v>
      </c>
      <c r="U5" s="30" t="s">
        <v>50</v>
      </c>
      <c r="V5" s="2"/>
    </row>
    <row r="6" spans="2:23" ht="12.75">
      <c r="B6" s="2">
        <v>1</v>
      </c>
      <c r="C6" s="2" t="s">
        <v>10</v>
      </c>
      <c r="D6" s="2">
        <v>42</v>
      </c>
      <c r="E6" s="24">
        <v>39155</v>
      </c>
      <c r="F6" s="9" t="s">
        <v>20</v>
      </c>
      <c r="G6" s="9" t="s">
        <v>64</v>
      </c>
      <c r="H6" s="2">
        <v>150149</v>
      </c>
      <c r="I6" s="16">
        <v>68.035</v>
      </c>
      <c r="J6" s="110" t="s">
        <v>230</v>
      </c>
      <c r="K6" s="16"/>
      <c r="L6" s="3">
        <v>15100</v>
      </c>
      <c r="M6" s="3">
        <v>8490.8</v>
      </c>
      <c r="N6" s="3">
        <v>15100</v>
      </c>
      <c r="O6" s="3">
        <v>15180</v>
      </c>
      <c r="P6" s="9" t="s">
        <v>12</v>
      </c>
      <c r="Q6" s="51">
        <v>39582</v>
      </c>
      <c r="R6" s="5" t="s">
        <v>49</v>
      </c>
      <c r="S6" s="2" t="s">
        <v>13</v>
      </c>
      <c r="T6" s="2">
        <v>67</v>
      </c>
      <c r="U6" s="2" t="s">
        <v>51</v>
      </c>
      <c r="V6" s="2">
        <f>B6</f>
        <v>1</v>
      </c>
      <c r="W6" s="1"/>
    </row>
    <row r="7" spans="2:23" ht="12.75">
      <c r="B7" s="2"/>
      <c r="C7" s="2"/>
      <c r="D7" s="2"/>
      <c r="E7" s="24"/>
      <c r="F7" s="9"/>
      <c r="G7" s="9"/>
      <c r="H7" s="2"/>
      <c r="I7" s="16"/>
      <c r="J7" s="110"/>
      <c r="K7" s="16"/>
      <c r="L7" s="3"/>
      <c r="M7" s="3"/>
      <c r="N7" s="3"/>
      <c r="O7" s="3"/>
      <c r="P7" s="9"/>
      <c r="Q7" s="9"/>
      <c r="R7" s="5"/>
      <c r="S7" s="2"/>
      <c r="T7" s="2"/>
      <c r="U7" s="2"/>
      <c r="V7" s="2"/>
      <c r="W7" s="1"/>
    </row>
    <row r="8" spans="2:23" ht="12.75">
      <c r="B8" s="2">
        <f>B6+1</f>
        <v>2</v>
      </c>
      <c r="C8" s="2" t="s">
        <v>10</v>
      </c>
      <c r="D8" s="2">
        <v>57</v>
      </c>
      <c r="E8" s="24">
        <v>39155</v>
      </c>
      <c r="F8" s="9" t="s">
        <v>20</v>
      </c>
      <c r="G8" s="9" t="s">
        <v>64</v>
      </c>
      <c r="H8" s="2">
        <v>150413</v>
      </c>
      <c r="I8" s="16">
        <v>6.829</v>
      </c>
      <c r="J8" s="110" t="s">
        <v>230</v>
      </c>
      <c r="K8" s="16"/>
      <c r="L8" s="3">
        <v>1400</v>
      </c>
      <c r="M8" s="3">
        <v>387.8</v>
      </c>
      <c r="N8" s="3">
        <v>1400</v>
      </c>
      <c r="O8" s="3">
        <v>1550</v>
      </c>
      <c r="P8" s="9" t="s">
        <v>12</v>
      </c>
      <c r="Q8" s="51">
        <v>39582</v>
      </c>
      <c r="R8" s="5" t="s">
        <v>49</v>
      </c>
      <c r="S8" s="2" t="s">
        <v>13</v>
      </c>
      <c r="T8" s="2">
        <v>69</v>
      </c>
      <c r="U8" s="2" t="s">
        <v>51</v>
      </c>
      <c r="V8" s="2">
        <f>B8</f>
        <v>2</v>
      </c>
      <c r="W8" s="1"/>
    </row>
    <row r="9" spans="2:23" ht="12.75">
      <c r="B9" s="2"/>
      <c r="C9" s="2"/>
      <c r="D9" s="2"/>
      <c r="E9" s="24"/>
      <c r="F9" s="9"/>
      <c r="G9" s="9"/>
      <c r="H9" s="2"/>
      <c r="I9" s="16"/>
      <c r="J9" s="110"/>
      <c r="K9" s="16"/>
      <c r="L9" s="3"/>
      <c r="M9" s="3"/>
      <c r="N9" s="3"/>
      <c r="O9" s="3"/>
      <c r="P9" s="9"/>
      <c r="Q9" s="9"/>
      <c r="R9" s="5"/>
      <c r="S9" s="2"/>
      <c r="T9" s="2"/>
      <c r="U9" s="2"/>
      <c r="V9" s="2"/>
      <c r="W9" s="1"/>
    </row>
    <row r="10" spans="2:23" ht="12.75">
      <c r="B10" s="2"/>
      <c r="C10" s="2"/>
      <c r="D10" s="2"/>
      <c r="E10" s="24"/>
      <c r="F10" s="9"/>
      <c r="G10" s="9"/>
      <c r="H10" s="2"/>
      <c r="I10" s="16"/>
      <c r="J10" s="110"/>
      <c r="K10" s="16"/>
      <c r="L10" s="3"/>
      <c r="M10" s="3"/>
      <c r="N10" s="3"/>
      <c r="O10" s="3"/>
      <c r="P10" s="9"/>
      <c r="Q10" s="9"/>
      <c r="R10" s="5"/>
      <c r="S10" s="2"/>
      <c r="T10" s="2"/>
      <c r="U10" s="2"/>
      <c r="V10" s="2"/>
      <c r="W10" s="1"/>
    </row>
    <row r="11" spans="2:23" ht="12.75">
      <c r="B11" s="2">
        <f>B8+1</f>
        <v>3</v>
      </c>
      <c r="C11" s="2" t="s">
        <v>10</v>
      </c>
      <c r="D11" s="2">
        <v>44</v>
      </c>
      <c r="E11" s="24">
        <v>39155</v>
      </c>
      <c r="F11" s="9" t="s">
        <v>20</v>
      </c>
      <c r="G11" s="9" t="s">
        <v>64</v>
      </c>
      <c r="H11" s="2">
        <v>150151</v>
      </c>
      <c r="I11" s="16">
        <v>265.135</v>
      </c>
      <c r="J11" s="110" t="str">
        <f>J8</f>
        <v>105/23.04.2008</v>
      </c>
      <c r="K11" s="16"/>
      <c r="L11" s="3">
        <v>63700</v>
      </c>
      <c r="M11" s="3">
        <v>28952.7</v>
      </c>
      <c r="N11" s="3">
        <v>63700</v>
      </c>
      <c r="O11" s="3">
        <v>63800</v>
      </c>
      <c r="P11" s="9" t="s">
        <v>12</v>
      </c>
      <c r="Q11" s="51">
        <v>39582</v>
      </c>
      <c r="R11" s="5" t="s">
        <v>49</v>
      </c>
      <c r="S11" s="2" t="s">
        <v>14</v>
      </c>
      <c r="T11" s="2">
        <v>66</v>
      </c>
      <c r="U11" s="2" t="s">
        <v>51</v>
      </c>
      <c r="V11" s="2">
        <f>B11</f>
        <v>3</v>
      </c>
      <c r="W11" s="1"/>
    </row>
    <row r="12" spans="2:23" ht="12.75">
      <c r="B12" s="2"/>
      <c r="C12" s="2"/>
      <c r="D12" s="2"/>
      <c r="E12" s="24"/>
      <c r="F12" s="9"/>
      <c r="G12" s="9"/>
      <c r="H12" s="2"/>
      <c r="I12" s="16"/>
      <c r="J12" s="110"/>
      <c r="K12" s="16"/>
      <c r="L12" s="3"/>
      <c r="M12" s="3"/>
      <c r="N12" s="3"/>
      <c r="O12" s="3"/>
      <c r="P12" s="9"/>
      <c r="Q12" s="9"/>
      <c r="R12" s="5"/>
      <c r="S12" s="2"/>
      <c r="T12" s="2"/>
      <c r="U12" s="2"/>
      <c r="V12" s="2"/>
      <c r="W12" s="1"/>
    </row>
    <row r="13" spans="2:23" ht="12" customHeight="1">
      <c r="B13" s="2">
        <f>B11+1</f>
        <v>4</v>
      </c>
      <c r="C13" s="2" t="s">
        <v>10</v>
      </c>
      <c r="D13" s="2">
        <v>38</v>
      </c>
      <c r="E13" s="24">
        <v>39155</v>
      </c>
      <c r="F13" s="9" t="s">
        <v>20</v>
      </c>
      <c r="G13" s="9" t="s">
        <v>64</v>
      </c>
      <c r="H13" s="2">
        <v>150132</v>
      </c>
      <c r="I13" s="16">
        <v>32.03</v>
      </c>
      <c r="J13" s="110" t="s">
        <v>230</v>
      </c>
      <c r="K13" s="16"/>
      <c r="L13" s="3">
        <v>9900</v>
      </c>
      <c r="M13" s="3">
        <v>5246.5</v>
      </c>
      <c r="N13" s="3">
        <v>9900</v>
      </c>
      <c r="O13" s="3">
        <v>10000</v>
      </c>
      <c r="P13" s="9" t="s">
        <v>12</v>
      </c>
      <c r="Q13" s="51">
        <v>39582</v>
      </c>
      <c r="R13" s="5" t="s">
        <v>49</v>
      </c>
      <c r="S13" s="2" t="s">
        <v>13</v>
      </c>
      <c r="T13" s="2">
        <v>73</v>
      </c>
      <c r="U13" s="2" t="s">
        <v>51</v>
      </c>
      <c r="V13" s="2">
        <f>B13</f>
        <v>4</v>
      </c>
      <c r="W13" s="1"/>
    </row>
    <row r="14" spans="2:23" ht="12" customHeight="1">
      <c r="B14" s="2"/>
      <c r="C14" s="2"/>
      <c r="D14" s="2"/>
      <c r="E14" s="24"/>
      <c r="F14" s="9"/>
      <c r="G14" s="9"/>
      <c r="H14" s="2"/>
      <c r="I14" s="16"/>
      <c r="J14" s="110"/>
      <c r="K14" s="16"/>
      <c r="L14" s="3"/>
      <c r="M14" s="3"/>
      <c r="N14" s="3"/>
      <c r="O14" s="3"/>
      <c r="P14" s="9"/>
      <c r="Q14" s="9"/>
      <c r="R14" s="5"/>
      <c r="S14" s="2"/>
      <c r="T14" s="2"/>
      <c r="U14" s="2"/>
      <c r="V14" s="2"/>
      <c r="W14" s="1"/>
    </row>
    <row r="15" spans="2:23" ht="12.75">
      <c r="B15" s="2">
        <f>B13+1</f>
        <v>5</v>
      </c>
      <c r="C15" s="2" t="s">
        <v>10</v>
      </c>
      <c r="D15" s="2">
        <v>56</v>
      </c>
      <c r="E15" s="24">
        <v>39155</v>
      </c>
      <c r="F15" s="9" t="s">
        <v>20</v>
      </c>
      <c r="G15" s="9" t="s">
        <v>64</v>
      </c>
      <c r="H15" s="2">
        <v>150412</v>
      </c>
      <c r="I15" s="16">
        <v>38.018</v>
      </c>
      <c r="J15" s="110" t="s">
        <v>230</v>
      </c>
      <c r="K15" s="16"/>
      <c r="L15" s="3">
        <v>7765</v>
      </c>
      <c r="M15" s="3">
        <v>2395.1</v>
      </c>
      <c r="N15" s="3">
        <v>7765</v>
      </c>
      <c r="O15" s="3">
        <v>7860</v>
      </c>
      <c r="P15" s="9" t="s">
        <v>12</v>
      </c>
      <c r="Q15" s="51">
        <v>39582</v>
      </c>
      <c r="R15" s="5" t="s">
        <v>49</v>
      </c>
      <c r="S15" s="2" t="s">
        <v>14</v>
      </c>
      <c r="T15" s="2">
        <v>71</v>
      </c>
      <c r="U15" s="2" t="s">
        <v>51</v>
      </c>
      <c r="V15" s="2">
        <f>B15</f>
        <v>5</v>
      </c>
      <c r="W15" s="1"/>
    </row>
    <row r="16" spans="2:23" ht="12.75">
      <c r="B16" s="2"/>
      <c r="C16" s="2"/>
      <c r="D16" s="2"/>
      <c r="E16" s="24"/>
      <c r="F16" s="9"/>
      <c r="G16" s="9"/>
      <c r="H16" s="2"/>
      <c r="I16" s="16"/>
      <c r="J16" s="110"/>
      <c r="K16" s="16"/>
      <c r="L16" s="3"/>
      <c r="M16" s="3"/>
      <c r="N16" s="3"/>
      <c r="O16" s="3"/>
      <c r="P16" s="9"/>
      <c r="Q16" s="9"/>
      <c r="R16" s="5"/>
      <c r="S16" s="2"/>
      <c r="T16" s="2"/>
      <c r="U16" s="2"/>
      <c r="V16" s="2"/>
      <c r="W16" s="1"/>
    </row>
    <row r="17" spans="2:23" ht="12.75">
      <c r="B17" s="2">
        <f>B15+1</f>
        <v>6</v>
      </c>
      <c r="C17" s="2" t="s">
        <v>10</v>
      </c>
      <c r="D17" s="2">
        <v>55</v>
      </c>
      <c r="E17" s="24">
        <v>39155</v>
      </c>
      <c r="F17" s="9" t="s">
        <v>20</v>
      </c>
      <c r="G17" s="9" t="s">
        <v>64</v>
      </c>
      <c r="H17" s="2">
        <v>150411</v>
      </c>
      <c r="I17" s="16">
        <v>139.837</v>
      </c>
      <c r="J17" s="110" t="s">
        <v>230</v>
      </c>
      <c r="K17" s="16"/>
      <c r="L17" s="3">
        <v>30400</v>
      </c>
      <c r="M17" s="3">
        <v>8809.7</v>
      </c>
      <c r="N17" s="3">
        <v>30400</v>
      </c>
      <c r="O17" s="3">
        <v>30500</v>
      </c>
      <c r="P17" s="9" t="s">
        <v>12</v>
      </c>
      <c r="Q17" s="51">
        <v>39582</v>
      </c>
      <c r="R17" s="5" t="s">
        <v>49</v>
      </c>
      <c r="S17" s="2" t="s">
        <v>14</v>
      </c>
      <c r="T17" s="2">
        <v>70</v>
      </c>
      <c r="U17" s="2" t="s">
        <v>51</v>
      </c>
      <c r="V17" s="2">
        <f>B17</f>
        <v>6</v>
      </c>
      <c r="W17" s="1"/>
    </row>
    <row r="18" spans="2:23" ht="12.75">
      <c r="B18" s="2"/>
      <c r="C18" s="2"/>
      <c r="D18" s="2"/>
      <c r="E18" s="24"/>
      <c r="F18" s="9"/>
      <c r="G18" s="9"/>
      <c r="H18" s="2"/>
      <c r="I18" s="16"/>
      <c r="J18" s="110"/>
      <c r="K18" s="16"/>
      <c r="L18" s="3"/>
      <c r="M18" s="3"/>
      <c r="N18" s="3"/>
      <c r="O18" s="3"/>
      <c r="P18" s="9"/>
      <c r="Q18" s="9"/>
      <c r="R18" s="5"/>
      <c r="S18" s="2"/>
      <c r="T18" s="2"/>
      <c r="U18" s="2"/>
      <c r="V18" s="2"/>
      <c r="W18" s="1"/>
    </row>
    <row r="19" spans="2:23" ht="12.75">
      <c r="B19" s="2">
        <f>B17+1</f>
        <v>7</v>
      </c>
      <c r="C19" s="2" t="s">
        <v>10</v>
      </c>
      <c r="D19" s="2">
        <v>63</v>
      </c>
      <c r="E19" s="24">
        <v>39155</v>
      </c>
      <c r="F19" s="9" t="s">
        <v>20</v>
      </c>
      <c r="G19" s="9" t="s">
        <v>64</v>
      </c>
      <c r="H19" s="2">
        <v>150422</v>
      </c>
      <c r="I19" s="16">
        <v>158.607</v>
      </c>
      <c r="J19" s="110" t="s">
        <v>230</v>
      </c>
      <c r="K19" s="16"/>
      <c r="L19" s="3">
        <v>41400</v>
      </c>
      <c r="M19" s="3">
        <v>21887.8</v>
      </c>
      <c r="N19" s="3">
        <v>41400</v>
      </c>
      <c r="O19" s="3">
        <v>41520</v>
      </c>
      <c r="P19" s="9" t="s">
        <v>12</v>
      </c>
      <c r="Q19" s="51">
        <v>39582</v>
      </c>
      <c r="R19" s="5" t="s">
        <v>49</v>
      </c>
      <c r="S19" s="2" t="s">
        <v>14</v>
      </c>
      <c r="T19" s="2">
        <v>72</v>
      </c>
      <c r="U19" s="2" t="s">
        <v>51</v>
      </c>
      <c r="V19" s="2">
        <f>B19</f>
        <v>7</v>
      </c>
      <c r="W19" s="1"/>
    </row>
    <row r="20" spans="2:23" ht="12.75">
      <c r="B20" s="2"/>
      <c r="C20" s="2"/>
      <c r="D20" s="2"/>
      <c r="E20" s="24"/>
      <c r="F20" s="9"/>
      <c r="G20" s="9"/>
      <c r="H20" s="2"/>
      <c r="I20" s="16"/>
      <c r="J20" s="110"/>
      <c r="K20" s="16"/>
      <c r="L20" s="3"/>
      <c r="M20" s="3"/>
      <c r="N20" s="3"/>
      <c r="O20" s="3"/>
      <c r="P20" s="9"/>
      <c r="Q20" s="9"/>
      <c r="R20" s="5"/>
      <c r="S20" s="2"/>
      <c r="T20" s="2"/>
      <c r="U20" s="2"/>
      <c r="V20" s="2"/>
      <c r="W20" s="1"/>
    </row>
    <row r="21" spans="2:23" ht="12.75">
      <c r="B21" s="2">
        <f>B19+1</f>
        <v>8</v>
      </c>
      <c r="C21" s="2" t="s">
        <v>10</v>
      </c>
      <c r="D21" s="2">
        <v>64</v>
      </c>
      <c r="E21" s="24">
        <v>39155</v>
      </c>
      <c r="F21" s="9" t="s">
        <v>20</v>
      </c>
      <c r="G21" s="9" t="s">
        <v>64</v>
      </c>
      <c r="H21" s="2">
        <v>150423</v>
      </c>
      <c r="I21" s="16">
        <v>21.636</v>
      </c>
      <c r="J21" s="110" t="s">
        <v>230</v>
      </c>
      <c r="K21" s="16"/>
      <c r="L21" s="3">
        <v>7200</v>
      </c>
      <c r="M21" s="3">
        <v>1492.9</v>
      </c>
      <c r="N21" s="3">
        <v>7200</v>
      </c>
      <c r="O21" s="3">
        <v>7300</v>
      </c>
      <c r="P21" s="9" t="s">
        <v>12</v>
      </c>
      <c r="Q21" s="51">
        <v>39582</v>
      </c>
      <c r="R21" s="5" t="s">
        <v>49</v>
      </c>
      <c r="S21" s="2" t="s">
        <v>14</v>
      </c>
      <c r="T21" s="2">
        <v>65</v>
      </c>
      <c r="U21" s="2" t="s">
        <v>51</v>
      </c>
      <c r="V21" s="2">
        <f>B21</f>
        <v>8</v>
      </c>
      <c r="W21" s="1"/>
    </row>
    <row r="22" spans="2:23" ht="12.75">
      <c r="B22" s="2"/>
      <c r="C22" s="2"/>
      <c r="D22" s="2"/>
      <c r="E22" s="24"/>
      <c r="F22" s="9"/>
      <c r="G22" s="9"/>
      <c r="H22" s="2"/>
      <c r="I22" s="16"/>
      <c r="J22" s="110"/>
      <c r="K22" s="16"/>
      <c r="L22" s="3"/>
      <c r="M22" s="3"/>
      <c r="N22" s="3"/>
      <c r="O22" s="3"/>
      <c r="P22" s="9"/>
      <c r="Q22" s="51"/>
      <c r="R22" s="5"/>
      <c r="S22" s="2"/>
      <c r="T22" s="2"/>
      <c r="U22" s="2"/>
      <c r="V22" s="2"/>
      <c r="W22" s="1"/>
    </row>
    <row r="23" spans="2:23" ht="12.75">
      <c r="B23" s="2">
        <f>B21+1</f>
        <v>9</v>
      </c>
      <c r="C23" s="2" t="s">
        <v>10</v>
      </c>
      <c r="D23" s="2">
        <v>69</v>
      </c>
      <c r="E23" s="24">
        <v>39155</v>
      </c>
      <c r="F23" s="9" t="s">
        <v>20</v>
      </c>
      <c r="G23" s="9" t="s">
        <v>64</v>
      </c>
      <c r="H23" s="2">
        <v>150429</v>
      </c>
      <c r="I23" s="16">
        <v>22.291</v>
      </c>
      <c r="J23" s="110" t="s">
        <v>230</v>
      </c>
      <c r="K23" s="16"/>
      <c r="L23" s="3">
        <v>5500</v>
      </c>
      <c r="M23" s="3">
        <v>21539.9</v>
      </c>
      <c r="N23" s="3">
        <v>5500</v>
      </c>
      <c r="O23" s="3">
        <v>5600</v>
      </c>
      <c r="P23" s="9" t="s">
        <v>12</v>
      </c>
      <c r="Q23" s="51">
        <v>39582</v>
      </c>
      <c r="R23" s="5" t="s">
        <v>49</v>
      </c>
      <c r="S23" s="2" t="s">
        <v>13</v>
      </c>
      <c r="T23" s="2">
        <v>74</v>
      </c>
      <c r="U23" s="2" t="s">
        <v>51</v>
      </c>
      <c r="V23" s="2">
        <f>B23</f>
        <v>9</v>
      </c>
      <c r="W23" s="1"/>
    </row>
    <row r="24" spans="2:23" ht="12.75">
      <c r="B24" s="2"/>
      <c r="C24" s="2"/>
      <c r="D24" s="2"/>
      <c r="E24" s="24"/>
      <c r="F24" s="9"/>
      <c r="G24" s="9"/>
      <c r="H24" s="2"/>
      <c r="I24" s="16"/>
      <c r="J24" s="110"/>
      <c r="K24" s="16"/>
      <c r="L24" s="3"/>
      <c r="M24" s="3"/>
      <c r="N24" s="3"/>
      <c r="O24" s="3"/>
      <c r="P24" s="9"/>
      <c r="Q24" s="9"/>
      <c r="R24" s="5"/>
      <c r="S24" s="2"/>
      <c r="T24" s="2"/>
      <c r="U24" s="2"/>
      <c r="V24" s="2"/>
      <c r="W24" s="1"/>
    </row>
    <row r="25" spans="2:23" ht="12.75">
      <c r="B25" s="2">
        <f>B23+1</f>
        <v>10</v>
      </c>
      <c r="C25" s="2" t="s">
        <v>10</v>
      </c>
      <c r="D25" s="2">
        <v>70</v>
      </c>
      <c r="E25" s="24">
        <v>39155</v>
      </c>
      <c r="F25" s="9" t="s">
        <v>20</v>
      </c>
      <c r="G25" s="9" t="s">
        <v>64</v>
      </c>
      <c r="H25" s="2">
        <v>150430</v>
      </c>
      <c r="I25" s="16">
        <v>33.355</v>
      </c>
      <c r="J25" s="110" t="s">
        <v>230</v>
      </c>
      <c r="K25" s="16"/>
      <c r="L25" s="3">
        <v>7200</v>
      </c>
      <c r="M25" s="27">
        <v>1601</v>
      </c>
      <c r="N25" s="3">
        <v>7200</v>
      </c>
      <c r="O25" s="3">
        <v>7330</v>
      </c>
      <c r="P25" s="9" t="s">
        <v>12</v>
      </c>
      <c r="Q25" s="51">
        <v>39582</v>
      </c>
      <c r="R25" s="5" t="s">
        <v>49</v>
      </c>
      <c r="S25" s="2" t="s">
        <v>13</v>
      </c>
      <c r="T25" s="2">
        <v>64</v>
      </c>
      <c r="U25" s="2" t="s">
        <v>51</v>
      </c>
      <c r="V25" s="2">
        <f>B25</f>
        <v>10</v>
      </c>
      <c r="W25" s="1"/>
    </row>
    <row r="26" spans="2:23" ht="12.75">
      <c r="B26" s="2"/>
      <c r="C26" s="2"/>
      <c r="D26" s="2"/>
      <c r="E26" s="24"/>
      <c r="F26" s="9"/>
      <c r="G26" s="9"/>
      <c r="H26" s="2"/>
      <c r="I26" s="16"/>
      <c r="J26" s="110"/>
      <c r="K26" s="16"/>
      <c r="L26" s="3"/>
      <c r="M26" s="27"/>
      <c r="N26" s="3"/>
      <c r="O26" s="3"/>
      <c r="P26" s="9"/>
      <c r="Q26" s="9"/>
      <c r="R26" s="5"/>
      <c r="S26" s="2"/>
      <c r="T26" s="2"/>
      <c r="U26" s="2"/>
      <c r="V26" s="2"/>
      <c r="W26" s="1"/>
    </row>
    <row r="27" spans="2:23" ht="12.75">
      <c r="B27" s="2">
        <f>B25+1</f>
        <v>11</v>
      </c>
      <c r="C27" s="2" t="s">
        <v>10</v>
      </c>
      <c r="D27" s="2">
        <v>76</v>
      </c>
      <c r="E27" s="24">
        <v>39155</v>
      </c>
      <c r="F27" s="9" t="s">
        <v>20</v>
      </c>
      <c r="G27" s="9" t="s">
        <v>64</v>
      </c>
      <c r="H27" s="2">
        <v>150436</v>
      </c>
      <c r="I27" s="16">
        <v>70.301</v>
      </c>
      <c r="J27" s="110" t="s">
        <v>230</v>
      </c>
      <c r="K27" s="16"/>
      <c r="L27" s="3">
        <v>14500</v>
      </c>
      <c r="M27" s="27">
        <v>3374.4</v>
      </c>
      <c r="N27" s="3">
        <v>14500</v>
      </c>
      <c r="O27" s="3">
        <v>14600</v>
      </c>
      <c r="P27" s="9" t="s">
        <v>12</v>
      </c>
      <c r="Q27" s="51">
        <v>39582</v>
      </c>
      <c r="R27" s="5" t="s">
        <v>49</v>
      </c>
      <c r="S27" s="2" t="s">
        <v>14</v>
      </c>
      <c r="T27" s="2">
        <v>68</v>
      </c>
      <c r="U27" s="2" t="s">
        <v>51</v>
      </c>
      <c r="V27" s="2">
        <f>B27</f>
        <v>11</v>
      </c>
      <c r="W27" s="1"/>
    </row>
    <row r="28" spans="2:23" ht="12.75">
      <c r="B28" s="2"/>
      <c r="C28" s="2"/>
      <c r="D28" s="2"/>
      <c r="E28" s="24"/>
      <c r="F28" s="9"/>
      <c r="G28" s="9"/>
      <c r="H28" s="2"/>
      <c r="I28" s="16"/>
      <c r="J28" s="110"/>
      <c r="K28" s="16"/>
      <c r="L28" s="3"/>
      <c r="M28" s="27"/>
      <c r="N28" s="3"/>
      <c r="O28" s="3"/>
      <c r="P28" s="9"/>
      <c r="Q28" s="9"/>
      <c r="R28" s="5"/>
      <c r="S28" s="2"/>
      <c r="T28" s="2"/>
      <c r="U28" s="2"/>
      <c r="V28" s="2"/>
      <c r="W28" s="1"/>
    </row>
    <row r="29" spans="2:23" ht="12.75">
      <c r="B29" s="2"/>
      <c r="C29" s="2"/>
      <c r="D29" s="2"/>
      <c r="E29" s="24"/>
      <c r="F29" s="9"/>
      <c r="G29" s="9"/>
      <c r="H29" s="2"/>
      <c r="I29" s="16"/>
      <c r="J29" s="110"/>
      <c r="K29" s="16"/>
      <c r="L29" s="3"/>
      <c r="M29" s="27"/>
      <c r="N29" s="3"/>
      <c r="O29" s="3"/>
      <c r="P29" s="9"/>
      <c r="Q29" s="9"/>
      <c r="R29" s="5"/>
      <c r="S29" s="2"/>
      <c r="T29" s="2"/>
      <c r="U29" s="2"/>
      <c r="V29" s="2"/>
      <c r="W29" s="1"/>
    </row>
    <row r="30" spans="2:23" ht="12" customHeight="1">
      <c r="B30" s="2"/>
      <c r="C30" s="2"/>
      <c r="D30" s="2"/>
      <c r="E30" s="24"/>
      <c r="F30" s="9"/>
      <c r="G30" s="9"/>
      <c r="H30" s="2"/>
      <c r="I30" s="36">
        <f>SUM(I6:I27)</f>
        <v>856.0740000000001</v>
      </c>
      <c r="J30" s="67"/>
      <c r="K30" s="36"/>
      <c r="L30" s="3"/>
      <c r="M30" s="27"/>
      <c r="N30" s="3"/>
      <c r="O30" s="33">
        <f>SUM(O6:O27)</f>
        <v>205240</v>
      </c>
      <c r="P30" s="9"/>
      <c r="Q30" s="9"/>
      <c r="R30" s="5"/>
      <c r="S30" s="2"/>
      <c r="T30" s="2"/>
      <c r="U30" s="2"/>
      <c r="V30" s="2"/>
      <c r="W30" s="1"/>
    </row>
    <row r="31" spans="2:23" ht="12.75">
      <c r="B31" s="2">
        <f>B27+1</f>
        <v>12</v>
      </c>
      <c r="C31" s="2" t="s">
        <v>16</v>
      </c>
      <c r="D31" s="2">
        <v>52</v>
      </c>
      <c r="E31" s="23" t="s">
        <v>26</v>
      </c>
      <c r="F31" s="9" t="s">
        <v>25</v>
      </c>
      <c r="G31" s="9" t="s">
        <v>65</v>
      </c>
      <c r="H31" s="7" t="s">
        <v>31</v>
      </c>
      <c r="I31" s="17"/>
      <c r="J31" s="68" t="s">
        <v>231</v>
      </c>
      <c r="K31" s="17"/>
      <c r="L31" s="8">
        <v>2437</v>
      </c>
      <c r="M31" s="28">
        <v>4443.4</v>
      </c>
      <c r="N31" s="8">
        <v>2437</v>
      </c>
      <c r="O31" s="3">
        <v>5361.4</v>
      </c>
      <c r="P31" s="9" t="s">
        <v>15</v>
      </c>
      <c r="Q31" s="9"/>
      <c r="R31" s="5" t="s">
        <v>28</v>
      </c>
      <c r="S31" s="2" t="s">
        <v>30</v>
      </c>
      <c r="T31" s="2">
        <v>121</v>
      </c>
      <c r="U31" s="38">
        <v>39720</v>
      </c>
      <c r="V31" s="2">
        <f>B31</f>
        <v>12</v>
      </c>
      <c r="W31" s="1"/>
    </row>
    <row r="32" spans="2:23" ht="12.75">
      <c r="B32" s="2"/>
      <c r="C32" s="2"/>
      <c r="D32" s="2"/>
      <c r="E32" s="23"/>
      <c r="F32" s="9"/>
      <c r="G32" s="9"/>
      <c r="H32" s="7"/>
      <c r="I32" s="17"/>
      <c r="J32" s="68"/>
      <c r="K32" s="17"/>
      <c r="L32" s="8"/>
      <c r="M32" s="28"/>
      <c r="N32" s="8"/>
      <c r="O32" s="3"/>
      <c r="P32" s="9"/>
      <c r="Q32" s="9"/>
      <c r="R32" s="5"/>
      <c r="S32" s="2"/>
      <c r="T32" s="2"/>
      <c r="U32" s="2"/>
      <c r="V32" s="2"/>
      <c r="W32" s="1"/>
    </row>
    <row r="33" spans="2:23" ht="12.75">
      <c r="B33" s="2">
        <f>B31+1</f>
        <v>13</v>
      </c>
      <c r="C33" s="2" t="s">
        <v>16</v>
      </c>
      <c r="D33" s="2">
        <v>56</v>
      </c>
      <c r="E33" s="23" t="s">
        <v>26</v>
      </c>
      <c r="F33" s="9" t="s">
        <v>25</v>
      </c>
      <c r="G33" s="9" t="s">
        <v>65</v>
      </c>
      <c r="H33" s="7" t="s">
        <v>37</v>
      </c>
      <c r="I33" s="17"/>
      <c r="J33" s="68" t="s">
        <v>231</v>
      </c>
      <c r="K33" s="17"/>
      <c r="L33" s="8">
        <v>1423</v>
      </c>
      <c r="M33" s="28">
        <v>3571.1</v>
      </c>
      <c r="N33" s="8">
        <v>1423</v>
      </c>
      <c r="O33" s="3">
        <v>1707.6</v>
      </c>
      <c r="P33" s="9" t="s">
        <v>15</v>
      </c>
      <c r="Q33" s="9"/>
      <c r="R33" s="5" t="s">
        <v>28</v>
      </c>
      <c r="S33" s="2" t="s">
        <v>36</v>
      </c>
      <c r="T33" s="2">
        <v>122</v>
      </c>
      <c r="U33" s="38">
        <v>39722</v>
      </c>
      <c r="V33" s="2">
        <f>B33</f>
        <v>13</v>
      </c>
      <c r="W33" s="1"/>
    </row>
    <row r="34" spans="2:23" ht="12.75">
      <c r="B34" s="2"/>
      <c r="C34" s="2"/>
      <c r="D34" s="2"/>
      <c r="E34" s="23"/>
      <c r="F34" s="9"/>
      <c r="G34" s="9"/>
      <c r="H34" s="7"/>
      <c r="I34" s="17"/>
      <c r="J34" s="68"/>
      <c r="K34" s="17"/>
      <c r="L34" s="8"/>
      <c r="M34" s="28"/>
      <c r="N34" s="8"/>
      <c r="O34" s="3"/>
      <c r="P34" s="9"/>
      <c r="Q34" s="9"/>
      <c r="R34" s="5"/>
      <c r="S34" s="51"/>
      <c r="T34" s="2"/>
      <c r="U34" s="2"/>
      <c r="V34" s="2"/>
      <c r="W34" s="1"/>
    </row>
    <row r="35" spans="2:23" ht="12.75">
      <c r="B35" s="2">
        <f>B33+1</f>
        <v>14</v>
      </c>
      <c r="C35" s="2" t="s">
        <v>16</v>
      </c>
      <c r="D35" s="2">
        <v>53</v>
      </c>
      <c r="E35" s="23" t="s">
        <v>26</v>
      </c>
      <c r="F35" s="9" t="s">
        <v>25</v>
      </c>
      <c r="G35" s="9" t="s">
        <v>65</v>
      </c>
      <c r="H35" s="7" t="s">
        <v>27</v>
      </c>
      <c r="I35" s="17"/>
      <c r="J35" s="68" t="s">
        <v>231</v>
      </c>
      <c r="K35" s="17"/>
      <c r="L35" s="8">
        <v>1737</v>
      </c>
      <c r="M35" s="28">
        <v>3241.7</v>
      </c>
      <c r="N35" s="8">
        <v>1737</v>
      </c>
      <c r="O35" s="3">
        <v>1737</v>
      </c>
      <c r="P35" s="9" t="s">
        <v>15</v>
      </c>
      <c r="Q35" s="9"/>
      <c r="R35" s="5" t="s">
        <v>28</v>
      </c>
      <c r="S35" s="2" t="s">
        <v>24</v>
      </c>
      <c r="T35" s="2">
        <v>131</v>
      </c>
      <c r="U35" s="38">
        <v>39730</v>
      </c>
      <c r="V35" s="2">
        <f>B35</f>
        <v>14</v>
      </c>
      <c r="W35" s="1"/>
    </row>
    <row r="36" spans="2:23" ht="12.75">
      <c r="B36" s="2"/>
      <c r="C36" s="2"/>
      <c r="D36" s="2"/>
      <c r="E36" s="23"/>
      <c r="F36" s="9"/>
      <c r="G36" s="9"/>
      <c r="H36" s="7"/>
      <c r="I36" s="17"/>
      <c r="J36" s="68"/>
      <c r="K36" s="17"/>
      <c r="L36" s="8"/>
      <c r="M36" s="28"/>
      <c r="N36" s="8"/>
      <c r="O36" s="3"/>
      <c r="P36" s="9"/>
      <c r="Q36" s="9"/>
      <c r="R36" s="5"/>
      <c r="S36" s="2"/>
      <c r="T36" s="2"/>
      <c r="U36" s="2"/>
      <c r="V36" s="2"/>
      <c r="W36" s="1"/>
    </row>
    <row r="37" spans="2:23" ht="12.75">
      <c r="B37" s="2">
        <f>B35+1</f>
        <v>15</v>
      </c>
      <c r="C37" s="2" t="s">
        <v>16</v>
      </c>
      <c r="D37" s="2">
        <v>55</v>
      </c>
      <c r="E37" s="23" t="s">
        <v>26</v>
      </c>
      <c r="F37" s="9" t="s">
        <v>25</v>
      </c>
      <c r="G37" s="9" t="s">
        <v>65</v>
      </c>
      <c r="H37" s="7" t="s">
        <v>35</v>
      </c>
      <c r="I37" s="17"/>
      <c r="J37" s="68" t="s">
        <v>231</v>
      </c>
      <c r="K37" s="17"/>
      <c r="L37" s="8">
        <v>2210</v>
      </c>
      <c r="M37" s="28">
        <v>3755.1</v>
      </c>
      <c r="N37" s="8">
        <v>2210</v>
      </c>
      <c r="O37" s="3">
        <v>2431</v>
      </c>
      <c r="P37" s="9" t="s">
        <v>15</v>
      </c>
      <c r="Q37" s="9"/>
      <c r="R37" s="5" t="s">
        <v>28</v>
      </c>
      <c r="S37" s="2" t="s">
        <v>34</v>
      </c>
      <c r="T37" s="2">
        <v>135</v>
      </c>
      <c r="U37" s="38">
        <v>39744</v>
      </c>
      <c r="V37" s="2">
        <f>B37</f>
        <v>15</v>
      </c>
      <c r="W37" s="1"/>
    </row>
    <row r="38" spans="2:23" ht="12.75">
      <c r="B38" s="2"/>
      <c r="C38" s="2"/>
      <c r="D38" s="2"/>
      <c r="E38" s="23"/>
      <c r="F38" s="9"/>
      <c r="G38" s="9"/>
      <c r="H38" s="7"/>
      <c r="I38" s="17"/>
      <c r="J38" s="68"/>
      <c r="K38" s="17"/>
      <c r="L38" s="8"/>
      <c r="M38" s="28"/>
      <c r="N38" s="8"/>
      <c r="O38" s="3"/>
      <c r="P38" s="9"/>
      <c r="Q38" s="9"/>
      <c r="R38" s="5"/>
      <c r="S38" s="2"/>
      <c r="T38" s="2"/>
      <c r="U38" s="2"/>
      <c r="V38" s="2"/>
      <c r="W38" s="1"/>
    </row>
    <row r="39" spans="2:23" ht="12.75">
      <c r="B39" s="2">
        <f>B37+1</f>
        <v>16</v>
      </c>
      <c r="C39" s="6" t="s">
        <v>10</v>
      </c>
      <c r="D39" s="2">
        <v>17</v>
      </c>
      <c r="E39" s="23" t="s">
        <v>38</v>
      </c>
      <c r="F39" s="9" t="s">
        <v>39</v>
      </c>
      <c r="G39" s="26" t="s">
        <v>48</v>
      </c>
      <c r="H39" s="7">
        <v>29001</v>
      </c>
      <c r="I39" s="26" t="s">
        <v>48</v>
      </c>
      <c r="J39" s="68" t="s">
        <v>231</v>
      </c>
      <c r="K39" s="26"/>
      <c r="L39" s="8">
        <v>2644</v>
      </c>
      <c r="M39" s="28">
        <v>1599.6</v>
      </c>
      <c r="N39" s="8">
        <v>2644</v>
      </c>
      <c r="O39" s="3">
        <v>2644</v>
      </c>
      <c r="P39" s="9" t="s">
        <v>15</v>
      </c>
      <c r="Q39" s="9"/>
      <c r="R39" s="5" t="s">
        <v>29</v>
      </c>
      <c r="S39" s="2" t="s">
        <v>40</v>
      </c>
      <c r="T39" s="2">
        <v>128</v>
      </c>
      <c r="U39" s="38">
        <v>39723</v>
      </c>
      <c r="V39" s="2">
        <f>B39</f>
        <v>16</v>
      </c>
      <c r="W39" s="1"/>
    </row>
    <row r="40" spans="2:23" ht="12.75">
      <c r="B40" s="2"/>
      <c r="C40" s="6"/>
      <c r="D40" s="2"/>
      <c r="E40" s="23"/>
      <c r="F40" s="9"/>
      <c r="G40" s="26"/>
      <c r="H40" s="7"/>
      <c r="I40" s="26"/>
      <c r="J40" s="68"/>
      <c r="K40" s="26"/>
      <c r="L40" s="8"/>
      <c r="M40" s="28"/>
      <c r="N40" s="8"/>
      <c r="O40" s="3"/>
      <c r="P40" s="9"/>
      <c r="Q40" s="9"/>
      <c r="R40" s="5"/>
      <c r="S40" s="2"/>
      <c r="T40" s="2"/>
      <c r="U40" s="2"/>
      <c r="V40" s="2"/>
      <c r="W40" s="1"/>
    </row>
    <row r="41" spans="2:23" ht="12.75">
      <c r="B41" s="2">
        <f>B39+1</f>
        <v>17</v>
      </c>
      <c r="C41" s="6" t="s">
        <v>10</v>
      </c>
      <c r="D41" s="2">
        <v>10</v>
      </c>
      <c r="E41" s="24">
        <v>35217</v>
      </c>
      <c r="F41" s="9" t="s">
        <v>25</v>
      </c>
      <c r="G41" s="9" t="s">
        <v>65</v>
      </c>
      <c r="H41" s="7" t="s">
        <v>33</v>
      </c>
      <c r="I41" s="17"/>
      <c r="J41" s="68" t="s">
        <v>231</v>
      </c>
      <c r="K41" s="17"/>
      <c r="L41" s="8">
        <v>1921</v>
      </c>
      <c r="M41" s="28">
        <v>3195.4</v>
      </c>
      <c r="N41" s="8">
        <v>1921</v>
      </c>
      <c r="O41" s="3">
        <v>1921</v>
      </c>
      <c r="P41" s="9" t="s">
        <v>15</v>
      </c>
      <c r="Q41" s="9"/>
      <c r="R41" s="5" t="s">
        <v>29</v>
      </c>
      <c r="S41" s="2" t="s">
        <v>32</v>
      </c>
      <c r="T41" s="2">
        <v>136</v>
      </c>
      <c r="U41" s="38">
        <v>39744</v>
      </c>
      <c r="V41" s="2">
        <f>B41</f>
        <v>17</v>
      </c>
      <c r="W41" s="1"/>
    </row>
    <row r="42" spans="2:23" ht="12.75">
      <c r="B42" s="2"/>
      <c r="C42" s="6"/>
      <c r="D42" s="2"/>
      <c r="E42" s="24"/>
      <c r="F42" s="9"/>
      <c r="G42" s="9"/>
      <c r="H42" s="7"/>
      <c r="I42" s="17"/>
      <c r="J42" s="68"/>
      <c r="K42" s="17"/>
      <c r="L42" s="8"/>
      <c r="M42" s="28"/>
      <c r="N42" s="8"/>
      <c r="O42" s="33">
        <f>SUM(O31:O41)</f>
        <v>15802</v>
      </c>
      <c r="P42" s="9"/>
      <c r="Q42" s="9"/>
      <c r="R42" s="5"/>
      <c r="S42" s="2"/>
      <c r="T42" s="2"/>
      <c r="U42" s="2"/>
      <c r="V42" s="2"/>
      <c r="W42" s="1"/>
    </row>
    <row r="43" spans="2:23" ht="12.75">
      <c r="B43" s="2"/>
      <c r="C43" s="6"/>
      <c r="D43" s="2"/>
      <c r="E43" s="24"/>
      <c r="F43" s="9"/>
      <c r="G43" s="9"/>
      <c r="H43" s="7"/>
      <c r="I43" s="17"/>
      <c r="J43" s="68"/>
      <c r="K43" s="17"/>
      <c r="L43" s="8"/>
      <c r="M43" s="28"/>
      <c r="N43" s="8"/>
      <c r="O43" s="33"/>
      <c r="P43" s="9"/>
      <c r="Q43" s="9"/>
      <c r="R43" s="5"/>
      <c r="S43" s="2"/>
      <c r="T43" s="2"/>
      <c r="U43" s="2"/>
      <c r="V43" s="2"/>
      <c r="W43" s="1"/>
    </row>
    <row r="44" spans="2:23" ht="12.75">
      <c r="B44" s="2">
        <f>B41+1</f>
        <v>18</v>
      </c>
      <c r="C44" s="6" t="s">
        <v>16</v>
      </c>
      <c r="D44" s="2">
        <v>50</v>
      </c>
      <c r="E44" s="24">
        <v>39486</v>
      </c>
      <c r="F44" s="9" t="s">
        <v>20</v>
      </c>
      <c r="G44" s="9" t="s">
        <v>66</v>
      </c>
      <c r="H44" s="7">
        <v>201057</v>
      </c>
      <c r="I44" s="17">
        <v>5</v>
      </c>
      <c r="J44" s="68" t="s">
        <v>231</v>
      </c>
      <c r="K44" s="17"/>
      <c r="L44" s="8">
        <v>3250</v>
      </c>
      <c r="M44" s="28">
        <v>563.5</v>
      </c>
      <c r="N44" s="8">
        <v>3250</v>
      </c>
      <c r="O44" s="3">
        <v>3250</v>
      </c>
      <c r="P44" s="9" t="s">
        <v>15</v>
      </c>
      <c r="Q44" s="9"/>
      <c r="R44" s="5" t="s">
        <v>28</v>
      </c>
      <c r="S44" s="2" t="s">
        <v>21</v>
      </c>
      <c r="T44" s="2">
        <v>132</v>
      </c>
      <c r="U44" s="38">
        <v>39730</v>
      </c>
      <c r="V44" s="2">
        <f>B44</f>
        <v>18</v>
      </c>
      <c r="W44" s="1"/>
    </row>
    <row r="45" spans="2:23" ht="12.75">
      <c r="B45" s="2"/>
      <c r="C45" s="6"/>
      <c r="D45" s="2"/>
      <c r="E45" s="24"/>
      <c r="F45" s="9"/>
      <c r="G45" s="9"/>
      <c r="H45" s="7"/>
      <c r="I45" s="17"/>
      <c r="J45" s="68"/>
      <c r="K45" s="17"/>
      <c r="L45" s="8"/>
      <c r="M45" s="28"/>
      <c r="N45" s="8"/>
      <c r="O45" s="3"/>
      <c r="P45" s="9"/>
      <c r="Q45" s="9"/>
      <c r="R45" s="5"/>
      <c r="S45" s="2"/>
      <c r="T45" s="2"/>
      <c r="U45" s="2"/>
      <c r="V45" s="2"/>
      <c r="W45" s="1"/>
    </row>
    <row r="46" spans="2:23" ht="12.75">
      <c r="B46" s="2">
        <f>B44+1</f>
        <v>19</v>
      </c>
      <c r="C46" s="6" t="s">
        <v>16</v>
      </c>
      <c r="D46" s="2">
        <v>51</v>
      </c>
      <c r="E46" s="24">
        <v>39486</v>
      </c>
      <c r="F46" s="9" t="s">
        <v>20</v>
      </c>
      <c r="G46" s="9" t="s">
        <v>66</v>
      </c>
      <c r="H46" s="7">
        <v>201058</v>
      </c>
      <c r="I46" s="17">
        <v>5</v>
      </c>
      <c r="J46" s="68" t="s">
        <v>231</v>
      </c>
      <c r="K46" s="17"/>
      <c r="L46" s="8">
        <v>3250</v>
      </c>
      <c r="M46" s="28">
        <v>563.5</v>
      </c>
      <c r="N46" s="8">
        <v>3250</v>
      </c>
      <c r="O46" s="3">
        <v>3250</v>
      </c>
      <c r="P46" s="9" t="s">
        <v>15</v>
      </c>
      <c r="Q46" s="9"/>
      <c r="R46" s="5" t="s">
        <v>28</v>
      </c>
      <c r="S46" s="2" t="s">
        <v>21</v>
      </c>
      <c r="T46" s="2">
        <v>132</v>
      </c>
      <c r="U46" s="38">
        <v>39730</v>
      </c>
      <c r="V46" s="2">
        <f>B46</f>
        <v>19</v>
      </c>
      <c r="W46" s="1"/>
    </row>
    <row r="47" spans="2:23" ht="12.75">
      <c r="B47" s="2"/>
      <c r="C47" s="6"/>
      <c r="D47" s="2"/>
      <c r="E47" s="24"/>
      <c r="F47" s="9"/>
      <c r="G47" s="9"/>
      <c r="H47" s="7"/>
      <c r="I47" s="17"/>
      <c r="J47" s="68"/>
      <c r="K47" s="17"/>
      <c r="L47" s="8"/>
      <c r="M47" s="28"/>
      <c r="N47" s="8"/>
      <c r="O47" s="3"/>
      <c r="P47" s="9"/>
      <c r="Q47" s="9"/>
      <c r="R47" s="5"/>
      <c r="S47" s="2"/>
      <c r="T47" s="2"/>
      <c r="U47" s="2"/>
      <c r="V47" s="2"/>
      <c r="W47" s="1"/>
    </row>
    <row r="48" spans="2:23" ht="12.75">
      <c r="B48" s="2"/>
      <c r="C48" s="6"/>
      <c r="D48" s="2"/>
      <c r="E48" s="24"/>
      <c r="F48" s="9"/>
      <c r="G48" s="9"/>
      <c r="H48" s="7"/>
      <c r="I48" s="35"/>
      <c r="J48" s="69"/>
      <c r="K48" s="35"/>
      <c r="L48" s="8"/>
      <c r="M48" s="28"/>
      <c r="N48" s="8"/>
      <c r="O48" s="33">
        <f>SUM(O44:O46)</f>
        <v>6500</v>
      </c>
      <c r="P48" s="9"/>
      <c r="Q48" s="9"/>
      <c r="R48" s="5"/>
      <c r="S48" s="2"/>
      <c r="T48" s="2"/>
      <c r="U48" s="2"/>
      <c r="V48" s="2"/>
      <c r="W48" s="1"/>
    </row>
    <row r="49" spans="2:23" ht="12.75">
      <c r="B49" s="2">
        <v>20</v>
      </c>
      <c r="C49" s="6" t="s">
        <v>45</v>
      </c>
      <c r="D49" s="6">
        <v>79</v>
      </c>
      <c r="E49" s="24">
        <v>38523</v>
      </c>
      <c r="F49" s="9" t="s">
        <v>20</v>
      </c>
      <c r="G49" s="9" t="s">
        <v>66</v>
      </c>
      <c r="H49" s="19">
        <v>198017</v>
      </c>
      <c r="I49" s="20">
        <v>9</v>
      </c>
      <c r="J49" s="111" t="s">
        <v>228</v>
      </c>
      <c r="K49" s="20"/>
      <c r="L49" s="2">
        <v>5400</v>
      </c>
      <c r="M49" s="29">
        <v>882</v>
      </c>
      <c r="N49" s="2"/>
      <c r="O49" s="3"/>
      <c r="P49" s="21" t="s">
        <v>43</v>
      </c>
      <c r="Q49" s="21"/>
      <c r="R49" s="5" t="s">
        <v>224</v>
      </c>
      <c r="S49" s="6" t="s">
        <v>41</v>
      </c>
      <c r="T49" s="2">
        <v>159</v>
      </c>
      <c r="U49" s="2" t="s">
        <v>223</v>
      </c>
      <c r="V49" s="2">
        <f>B49</f>
        <v>20</v>
      </c>
      <c r="W49" s="1"/>
    </row>
    <row r="50" spans="2:23" ht="12.75">
      <c r="B50" s="2"/>
      <c r="C50" s="6" t="s">
        <v>227</v>
      </c>
      <c r="D50" s="6"/>
      <c r="E50" s="24"/>
      <c r="F50" s="9"/>
      <c r="G50" s="9"/>
      <c r="H50" s="19"/>
      <c r="I50" s="20"/>
      <c r="J50" s="111"/>
      <c r="K50" s="20"/>
      <c r="L50" s="2"/>
      <c r="M50" s="29"/>
      <c r="N50" s="2"/>
      <c r="O50" s="3"/>
      <c r="P50" s="21"/>
      <c r="Q50" s="21"/>
      <c r="R50" s="5"/>
      <c r="S50" s="6"/>
      <c r="T50" s="2"/>
      <c r="U50" s="2"/>
      <c r="V50" s="2"/>
      <c r="W50" s="1"/>
    </row>
    <row r="51" spans="2:23" ht="12.75">
      <c r="B51" s="2"/>
      <c r="C51" s="6"/>
      <c r="D51" s="6"/>
      <c r="E51" s="24"/>
      <c r="F51" s="9" t="s">
        <v>20</v>
      </c>
      <c r="G51" s="9" t="s">
        <v>66</v>
      </c>
      <c r="H51" s="19">
        <v>48009</v>
      </c>
      <c r="I51" s="20">
        <v>9</v>
      </c>
      <c r="J51" s="111"/>
      <c r="K51" s="20"/>
      <c r="L51" s="2">
        <v>4364</v>
      </c>
      <c r="M51" s="29">
        <f>523.4+218.7</f>
        <v>742.0999999999999</v>
      </c>
      <c r="N51" s="2"/>
      <c r="O51" s="3"/>
      <c r="P51" s="21"/>
      <c r="Q51" s="21"/>
      <c r="R51" s="5"/>
      <c r="S51" s="6"/>
      <c r="T51" s="2"/>
      <c r="U51" s="2"/>
      <c r="V51" s="2"/>
      <c r="W51" s="1"/>
    </row>
    <row r="52" spans="2:23" ht="12.75">
      <c r="B52" s="2"/>
      <c r="C52" s="6"/>
      <c r="D52" s="6"/>
      <c r="E52" s="24"/>
      <c r="F52" s="9" t="s">
        <v>20</v>
      </c>
      <c r="G52" s="9" t="s">
        <v>66</v>
      </c>
      <c r="H52" s="19">
        <v>22001</v>
      </c>
      <c r="I52" s="20">
        <v>8</v>
      </c>
      <c r="J52" s="111"/>
      <c r="K52" s="20"/>
      <c r="L52" s="2">
        <v>1304</v>
      </c>
      <c r="M52" s="29">
        <v>277.2</v>
      </c>
      <c r="N52" s="2"/>
      <c r="O52" s="3"/>
      <c r="P52" s="21"/>
      <c r="Q52" s="21"/>
      <c r="R52" s="5"/>
      <c r="S52" s="6"/>
      <c r="T52" s="2"/>
      <c r="U52" s="2"/>
      <c r="V52" s="2"/>
      <c r="W52" s="1"/>
    </row>
    <row r="53" spans="2:23" ht="12.75">
      <c r="B53" s="2"/>
      <c r="C53" s="6"/>
      <c r="D53" s="6"/>
      <c r="E53" s="24"/>
      <c r="F53" s="9"/>
      <c r="G53" s="9"/>
      <c r="H53" s="19"/>
      <c r="I53" s="20"/>
      <c r="J53" s="111"/>
      <c r="K53" s="20"/>
      <c r="L53" s="2"/>
      <c r="M53" s="29"/>
      <c r="N53" s="2"/>
      <c r="O53" s="3"/>
      <c r="P53" s="21"/>
      <c r="Q53" s="21"/>
      <c r="R53" s="5"/>
      <c r="S53" s="6"/>
      <c r="T53" s="2"/>
      <c r="U53" s="2"/>
      <c r="V53" s="2"/>
      <c r="W53" s="1"/>
    </row>
    <row r="54" spans="2:23" ht="12.75">
      <c r="B54" s="2">
        <v>21</v>
      </c>
      <c r="C54" s="6" t="s">
        <v>42</v>
      </c>
      <c r="D54" s="6">
        <v>67</v>
      </c>
      <c r="E54" s="23" t="s">
        <v>47</v>
      </c>
      <c r="F54" s="9" t="s">
        <v>20</v>
      </c>
      <c r="G54" s="9" t="s">
        <v>67</v>
      </c>
      <c r="H54" s="19">
        <v>150484</v>
      </c>
      <c r="I54" s="16">
        <v>19.235</v>
      </c>
      <c r="J54" s="110" t="s">
        <v>225</v>
      </c>
      <c r="K54" s="16"/>
      <c r="L54" s="2">
        <v>3000</v>
      </c>
      <c r="M54" s="2">
        <v>207.7</v>
      </c>
      <c r="N54" s="2"/>
      <c r="O54" s="3"/>
      <c r="P54" s="21" t="s">
        <v>43</v>
      </c>
      <c r="Q54" s="21"/>
      <c r="R54" s="5" t="s">
        <v>220</v>
      </c>
      <c r="S54" s="6" t="s">
        <v>75</v>
      </c>
      <c r="T54" s="2">
        <v>111</v>
      </c>
      <c r="U54" s="2" t="s">
        <v>221</v>
      </c>
      <c r="V54" s="2">
        <f>B54</f>
        <v>21</v>
      </c>
      <c r="W54" s="1"/>
    </row>
    <row r="55" spans="2:23" ht="12.75">
      <c r="B55" s="2"/>
      <c r="C55" s="6" t="s">
        <v>222</v>
      </c>
      <c r="D55" s="6"/>
      <c r="E55" s="23"/>
      <c r="F55" s="9"/>
      <c r="G55" s="9"/>
      <c r="H55" s="19"/>
      <c r="I55" s="16"/>
      <c r="J55" s="110"/>
      <c r="K55" s="16"/>
      <c r="L55" s="2"/>
      <c r="M55" s="2"/>
      <c r="N55" s="2"/>
      <c r="O55" s="3"/>
      <c r="P55" s="21"/>
      <c r="Q55" s="21"/>
      <c r="R55" s="5"/>
      <c r="S55" s="6"/>
      <c r="T55" s="2"/>
      <c r="U55" s="2"/>
      <c r="V55" s="2"/>
      <c r="W55" s="1"/>
    </row>
    <row r="56" spans="2:23" ht="12.75">
      <c r="B56" s="2"/>
      <c r="C56" s="6"/>
      <c r="D56" s="6"/>
      <c r="E56" s="23"/>
      <c r="F56" s="9" t="s">
        <v>20</v>
      </c>
      <c r="G56" s="9" t="s">
        <v>66</v>
      </c>
      <c r="H56" s="19">
        <v>9007</v>
      </c>
      <c r="I56" s="16">
        <v>7.996</v>
      </c>
      <c r="J56" s="110"/>
      <c r="K56" s="16"/>
      <c r="L56" s="2">
        <v>4126</v>
      </c>
      <c r="M56" s="2">
        <v>550.1</v>
      </c>
      <c r="N56" s="2"/>
      <c r="O56" s="3"/>
      <c r="P56" s="21"/>
      <c r="Q56" s="21"/>
      <c r="R56" s="5"/>
      <c r="S56" s="6"/>
      <c r="T56" s="2"/>
      <c r="U56" s="2"/>
      <c r="V56" s="2"/>
      <c r="W56" s="1"/>
    </row>
    <row r="57" spans="2:23" ht="12.75">
      <c r="B57" s="2"/>
      <c r="C57" s="6"/>
      <c r="D57" s="6"/>
      <c r="E57" s="23"/>
      <c r="F57" s="9"/>
      <c r="G57" s="9"/>
      <c r="H57" s="19"/>
      <c r="I57" s="16"/>
      <c r="J57" s="110"/>
      <c r="K57" s="16"/>
      <c r="L57" s="2"/>
      <c r="M57" s="2"/>
      <c r="N57" s="2"/>
      <c r="O57" s="3"/>
      <c r="P57" s="21"/>
      <c r="Q57" s="21"/>
      <c r="R57" s="5"/>
      <c r="S57" s="6"/>
      <c r="T57" s="2"/>
      <c r="U57" s="2"/>
      <c r="V57" s="2"/>
      <c r="W57" s="1"/>
    </row>
    <row r="58" spans="2:23" ht="12.75">
      <c r="B58" s="2">
        <v>22</v>
      </c>
      <c r="C58" s="6" t="s">
        <v>45</v>
      </c>
      <c r="D58" s="6">
        <v>107</v>
      </c>
      <c r="E58" s="23" t="s">
        <v>216</v>
      </c>
      <c r="F58" s="9" t="s">
        <v>20</v>
      </c>
      <c r="G58" s="9" t="s">
        <v>217</v>
      </c>
      <c r="H58" s="19">
        <v>501065</v>
      </c>
      <c r="I58" s="16">
        <v>11</v>
      </c>
      <c r="J58" s="110" t="s">
        <v>226</v>
      </c>
      <c r="K58" s="16"/>
      <c r="L58" s="2">
        <v>4950</v>
      </c>
      <c r="M58" s="2">
        <v>683.1</v>
      </c>
      <c r="N58" s="2"/>
      <c r="O58" s="3"/>
      <c r="P58" s="21" t="s">
        <v>43</v>
      </c>
      <c r="Q58" s="21"/>
      <c r="R58" s="5" t="s">
        <v>218</v>
      </c>
      <c r="S58" s="6" t="s">
        <v>74</v>
      </c>
      <c r="T58" s="2">
        <v>9</v>
      </c>
      <c r="U58" s="2" t="s">
        <v>219</v>
      </c>
      <c r="V58" s="2"/>
      <c r="W58" s="1"/>
    </row>
    <row r="59" spans="2:22" ht="12.75">
      <c r="B59" s="2"/>
      <c r="C59" s="6" t="s">
        <v>143</v>
      </c>
      <c r="D59" s="6"/>
      <c r="E59" s="23"/>
      <c r="F59" s="9"/>
      <c r="G59" s="9"/>
      <c r="H59" s="19"/>
      <c r="I59" s="16"/>
      <c r="J59" s="110"/>
      <c r="K59" s="16"/>
      <c r="L59" s="2"/>
      <c r="M59" s="2"/>
      <c r="N59" s="2"/>
      <c r="O59" s="3"/>
      <c r="P59" s="21"/>
      <c r="Q59" s="21"/>
      <c r="R59" s="5"/>
      <c r="S59" s="6"/>
      <c r="T59" s="2"/>
      <c r="U59" s="2"/>
      <c r="V59" s="2"/>
    </row>
    <row r="60" spans="2:22" ht="12.75">
      <c r="B60" s="2"/>
      <c r="C60" s="6"/>
      <c r="D60" s="6"/>
      <c r="E60" s="23"/>
      <c r="F60" s="9" t="s">
        <v>20</v>
      </c>
      <c r="G60" s="9" t="s">
        <v>66</v>
      </c>
      <c r="H60" s="19">
        <v>77006</v>
      </c>
      <c r="I60" s="16">
        <v>17.994</v>
      </c>
      <c r="J60" s="110"/>
      <c r="K60" s="16"/>
      <c r="L60" s="2">
        <v>12146</v>
      </c>
      <c r="M60" s="2">
        <v>2027.9</v>
      </c>
      <c r="N60" s="2"/>
      <c r="O60" s="3"/>
      <c r="P60" s="21"/>
      <c r="Q60" s="21"/>
      <c r="R60" s="5"/>
      <c r="S60" s="6"/>
      <c r="T60" s="2"/>
      <c r="U60" s="2"/>
      <c r="V60" s="2"/>
    </row>
    <row r="61" spans="2:22" ht="12.75">
      <c r="B61" s="39"/>
      <c r="C61" s="86"/>
      <c r="D61" s="86"/>
      <c r="E61" s="81"/>
      <c r="F61" s="92"/>
      <c r="G61" s="92"/>
      <c r="H61" s="93"/>
      <c r="I61" s="84"/>
      <c r="J61" s="112"/>
      <c r="K61" s="84"/>
      <c r="L61" s="39"/>
      <c r="M61" s="39"/>
      <c r="N61" s="39"/>
      <c r="O61" s="94"/>
      <c r="P61" s="95"/>
      <c r="Q61" s="95"/>
      <c r="R61" s="82"/>
      <c r="S61" s="86"/>
      <c r="T61" s="39"/>
      <c r="U61" s="39"/>
      <c r="V61" s="39"/>
    </row>
    <row r="62" spans="2:22" ht="12.75">
      <c r="B62" s="39"/>
      <c r="C62" s="86"/>
      <c r="D62" s="86"/>
      <c r="E62" s="81"/>
      <c r="F62" s="92"/>
      <c r="G62" s="92"/>
      <c r="H62" s="93"/>
      <c r="I62" s="84"/>
      <c r="J62" s="112"/>
      <c r="K62" s="84"/>
      <c r="L62" s="39"/>
      <c r="M62" s="39"/>
      <c r="N62" s="39"/>
      <c r="O62" s="94"/>
      <c r="P62" s="95"/>
      <c r="Q62" s="95"/>
      <c r="R62" s="82"/>
      <c r="S62" s="86"/>
      <c r="T62" s="39"/>
      <c r="U62" s="39"/>
      <c r="V62" s="39"/>
    </row>
    <row r="63" spans="9:15" ht="13.5">
      <c r="I63" s="34">
        <f>SUM(I49:I54)</f>
        <v>45.235</v>
      </c>
      <c r="J63" s="113"/>
      <c r="K63" s="34"/>
      <c r="O63" s="32">
        <f>O30+O42+O48</f>
        <v>227542</v>
      </c>
    </row>
    <row r="64" ht="12.75">
      <c r="O64" s="1"/>
    </row>
  </sheetData>
  <sheetProtection/>
  <mergeCells count="5">
    <mergeCell ref="L4:O4"/>
    <mergeCell ref="E1:P1"/>
    <mergeCell ref="E2:R2"/>
    <mergeCell ref="C4:I4"/>
    <mergeCell ref="J3:L3"/>
  </mergeCells>
  <printOptions/>
  <pageMargins left="0.75" right="0.75" top="0" bottom="0" header="0" footer="0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53"/>
  <sheetViews>
    <sheetView zoomScalePageLayoutView="0" workbookViewId="0" topLeftCell="K1">
      <selection activeCell="S6" sqref="S6"/>
    </sheetView>
  </sheetViews>
  <sheetFormatPr defaultColWidth="9.140625" defaultRowHeight="12.75"/>
  <cols>
    <col min="1" max="1" width="0.71875" style="0" customWidth="1"/>
    <col min="2" max="2" width="3.421875" style="0" customWidth="1"/>
    <col min="3" max="3" width="13.00390625" style="0" customWidth="1"/>
    <col min="4" max="4" width="3.8515625" style="0" customWidth="1"/>
    <col min="5" max="5" width="8.57421875" style="25" customWidth="1"/>
    <col min="6" max="6" width="9.421875" style="11" customWidth="1"/>
    <col min="7" max="7" width="9.8515625" style="11" customWidth="1"/>
    <col min="8" max="8" width="13.7109375" style="57" customWidth="1"/>
    <col min="9" max="9" width="9.00390625" style="18" customWidth="1"/>
    <col min="10" max="11" width="13.57421875" style="18" customWidth="1"/>
    <col min="12" max="12" width="13.57421875" style="0" customWidth="1"/>
    <col min="13" max="13" width="11.8515625" style="0" customWidth="1"/>
    <col min="14" max="14" width="12.8515625" style="0" customWidth="1"/>
    <col min="15" max="15" width="15.00390625" style="0" customWidth="1"/>
    <col min="16" max="16" width="5.28125" style="0" customWidth="1"/>
    <col min="17" max="17" width="6.28125" style="0" customWidth="1"/>
    <col min="18" max="18" width="11.140625" style="11" customWidth="1"/>
    <col min="19" max="19" width="16.28125" style="0" customWidth="1"/>
    <col min="20" max="20" width="4.421875" style="0" customWidth="1"/>
    <col min="21" max="21" width="10.57421875" style="0" customWidth="1"/>
    <col min="22" max="22" width="2.140625" style="0" customWidth="1"/>
  </cols>
  <sheetData>
    <row r="1" spans="5:17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49"/>
    </row>
    <row r="2" spans="5:18" ht="17.25">
      <c r="E2" s="167" t="s">
        <v>23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9:12" ht="12.75">
      <c r="I3" s="168" t="s">
        <v>229</v>
      </c>
      <c r="J3" s="168"/>
      <c r="K3" s="168"/>
      <c r="L3" s="168"/>
    </row>
    <row r="4" ht="17.25" customHeight="1"/>
    <row r="5" spans="3:21" ht="15">
      <c r="C5" s="169" t="s">
        <v>2</v>
      </c>
      <c r="D5" s="170"/>
      <c r="E5" s="170"/>
      <c r="F5" s="170"/>
      <c r="G5" s="170"/>
      <c r="H5" s="170"/>
      <c r="I5" s="171"/>
      <c r="J5" s="50"/>
      <c r="K5" s="50"/>
      <c r="L5" s="172" t="s">
        <v>3</v>
      </c>
      <c r="M5" s="172"/>
      <c r="N5" s="172"/>
      <c r="O5" s="172"/>
      <c r="T5" s="176" t="s">
        <v>112</v>
      </c>
      <c r="U5" s="176"/>
    </row>
    <row r="6" spans="2:22" ht="52.5">
      <c r="B6" s="4" t="s">
        <v>11</v>
      </c>
      <c r="C6" s="4" t="s">
        <v>0</v>
      </c>
      <c r="D6" s="14" t="s">
        <v>17</v>
      </c>
      <c r="E6" s="22" t="s">
        <v>18</v>
      </c>
      <c r="F6" s="12" t="s">
        <v>19</v>
      </c>
      <c r="G6" s="12" t="s">
        <v>63</v>
      </c>
      <c r="H6" s="58" t="s">
        <v>1</v>
      </c>
      <c r="I6" s="15" t="s">
        <v>44</v>
      </c>
      <c r="J6" s="15" t="s">
        <v>122</v>
      </c>
      <c r="K6" s="15" t="s">
        <v>117</v>
      </c>
      <c r="L6" s="13" t="s">
        <v>4</v>
      </c>
      <c r="M6" s="10" t="s">
        <v>5</v>
      </c>
      <c r="N6" s="4" t="s">
        <v>6</v>
      </c>
      <c r="O6" s="4" t="s">
        <v>7</v>
      </c>
      <c r="P6" s="10" t="s">
        <v>8</v>
      </c>
      <c r="Q6" s="10" t="s">
        <v>115</v>
      </c>
      <c r="R6" s="10" t="s">
        <v>9</v>
      </c>
      <c r="S6" s="4" t="s">
        <v>371</v>
      </c>
      <c r="T6" s="30" t="s">
        <v>46</v>
      </c>
      <c r="U6" s="30" t="s">
        <v>50</v>
      </c>
      <c r="V6" s="2"/>
    </row>
    <row r="7" spans="2:22" ht="12.75" customHeight="1">
      <c r="B7" s="2">
        <v>1</v>
      </c>
      <c r="C7" s="2" t="s">
        <v>169</v>
      </c>
      <c r="D7" s="2">
        <v>18</v>
      </c>
      <c r="E7" s="24">
        <v>38057</v>
      </c>
      <c r="F7" s="9" t="s">
        <v>108</v>
      </c>
      <c r="G7" s="9" t="s">
        <v>109</v>
      </c>
      <c r="H7" s="7">
        <v>201010</v>
      </c>
      <c r="I7" s="16">
        <v>48.125</v>
      </c>
      <c r="J7" s="52" t="s">
        <v>175</v>
      </c>
      <c r="K7" s="52"/>
      <c r="L7" s="3">
        <v>13475</v>
      </c>
      <c r="M7" s="3">
        <v>2728.7</v>
      </c>
      <c r="N7" s="3"/>
      <c r="O7" s="3"/>
      <c r="P7" s="9" t="s">
        <v>43</v>
      </c>
      <c r="Q7" s="51"/>
      <c r="R7" s="5" t="s">
        <v>176</v>
      </c>
      <c r="S7" s="177" t="s">
        <v>73</v>
      </c>
      <c r="T7" s="2">
        <v>38</v>
      </c>
      <c r="U7" s="38" t="s">
        <v>177</v>
      </c>
      <c r="V7" s="2"/>
    </row>
    <row r="8" spans="2:22" ht="12.75">
      <c r="B8" s="2"/>
      <c r="C8" s="63" t="s">
        <v>143</v>
      </c>
      <c r="D8" s="2"/>
      <c r="E8" s="24"/>
      <c r="F8" s="9"/>
      <c r="G8" s="9"/>
      <c r="H8" s="7"/>
      <c r="I8" s="16"/>
      <c r="J8" s="52"/>
      <c r="K8" s="52"/>
      <c r="L8" s="3"/>
      <c r="M8" s="3"/>
      <c r="P8" s="9"/>
      <c r="Q8" s="9"/>
      <c r="R8" s="5"/>
      <c r="S8" s="178"/>
      <c r="T8" s="2"/>
      <c r="U8" s="38"/>
      <c r="V8" s="2"/>
    </row>
    <row r="9" spans="2:22" ht="12.75">
      <c r="B9" s="2"/>
      <c r="C9" s="2" t="s">
        <v>169</v>
      </c>
      <c r="D9" s="2"/>
      <c r="E9" s="24"/>
      <c r="F9" s="9" t="s">
        <v>108</v>
      </c>
      <c r="G9" s="9" t="s">
        <v>66</v>
      </c>
      <c r="H9" s="7">
        <v>44002</v>
      </c>
      <c r="I9" s="3">
        <v>8.998</v>
      </c>
      <c r="J9" s="3"/>
      <c r="K9" s="52"/>
      <c r="L9" s="62">
        <v>5849</v>
      </c>
      <c r="M9" s="62">
        <v>925.9</v>
      </c>
      <c r="N9" s="3"/>
      <c r="O9" s="3"/>
      <c r="P9" s="9"/>
      <c r="Q9" s="9"/>
      <c r="R9" s="5"/>
      <c r="S9" s="179"/>
      <c r="T9" s="2"/>
      <c r="U9" s="38"/>
      <c r="V9" s="2"/>
    </row>
    <row r="10" spans="2:22" ht="12.75">
      <c r="B10" s="2"/>
      <c r="C10" s="2" t="s">
        <v>169</v>
      </c>
      <c r="D10" s="2"/>
      <c r="E10" s="24"/>
      <c r="F10" s="9" t="s">
        <v>108</v>
      </c>
      <c r="G10" s="9" t="s">
        <v>66</v>
      </c>
      <c r="H10" s="7">
        <v>41004</v>
      </c>
      <c r="I10" s="16">
        <v>14.508</v>
      </c>
      <c r="J10" s="52"/>
      <c r="K10" s="52"/>
      <c r="L10" s="3">
        <v>8422</v>
      </c>
      <c r="M10" s="3">
        <v>1310.1</v>
      </c>
      <c r="N10" s="3"/>
      <c r="O10" s="3"/>
      <c r="P10" s="9"/>
      <c r="Q10" s="51"/>
      <c r="R10" s="5"/>
      <c r="S10" s="60"/>
      <c r="T10" s="2"/>
      <c r="U10" s="38"/>
      <c r="V10" s="2"/>
    </row>
    <row r="11" spans="2:22" ht="12.75">
      <c r="B11" s="2"/>
      <c r="C11" s="2"/>
      <c r="D11" s="2"/>
      <c r="E11" s="24"/>
      <c r="F11" s="9"/>
      <c r="G11" s="9"/>
      <c r="H11" s="7"/>
      <c r="I11" s="36">
        <f>SUM(I9:I10)</f>
        <v>23.506</v>
      </c>
      <c r="J11" s="16"/>
      <c r="K11" s="16"/>
      <c r="L11" s="33">
        <f>SUM(L9:L10)</f>
        <v>14271</v>
      </c>
      <c r="M11" s="3"/>
      <c r="N11" s="3"/>
      <c r="O11" s="3"/>
      <c r="P11" s="9"/>
      <c r="Q11" s="9"/>
      <c r="R11" s="5"/>
      <c r="S11" s="60"/>
      <c r="T11" s="2"/>
      <c r="U11" s="2"/>
      <c r="V11" s="2"/>
    </row>
    <row r="12" spans="2:22" ht="12.75">
      <c r="B12" s="2"/>
      <c r="C12" s="2"/>
      <c r="D12" s="2"/>
      <c r="E12" s="24"/>
      <c r="F12" s="9"/>
      <c r="G12" s="9"/>
      <c r="H12" s="7"/>
      <c r="I12" s="16"/>
      <c r="J12" s="16"/>
      <c r="K12" s="16"/>
      <c r="L12" s="33"/>
      <c r="M12" s="3"/>
      <c r="N12" s="3"/>
      <c r="O12" s="3"/>
      <c r="P12" s="9"/>
      <c r="Q12" s="9"/>
      <c r="R12" s="5"/>
      <c r="S12" s="70"/>
      <c r="T12" s="2"/>
      <c r="U12" s="2"/>
      <c r="V12" s="2"/>
    </row>
    <row r="13" spans="2:22" ht="12.75">
      <c r="B13" s="2"/>
      <c r="C13" s="2"/>
      <c r="D13" s="2"/>
      <c r="E13" s="24"/>
      <c r="F13" s="9"/>
      <c r="G13" s="9"/>
      <c r="H13" s="7"/>
      <c r="I13" s="16"/>
      <c r="J13" s="16"/>
      <c r="K13" s="16"/>
      <c r="L13" s="33"/>
      <c r="M13" s="3"/>
      <c r="N13" s="3"/>
      <c r="O13" s="3"/>
      <c r="P13" s="9"/>
      <c r="Q13" s="9"/>
      <c r="R13" s="5"/>
      <c r="S13" s="70"/>
      <c r="T13" s="2"/>
      <c r="U13" s="2"/>
      <c r="V13" s="2"/>
    </row>
    <row r="14" spans="2:22" ht="13.5" customHeight="1">
      <c r="B14" s="2">
        <v>2</v>
      </c>
      <c r="C14" s="2" t="s">
        <v>42</v>
      </c>
      <c r="D14" s="2">
        <v>6</v>
      </c>
      <c r="E14" s="24">
        <v>38133</v>
      </c>
      <c r="F14" s="9" t="s">
        <v>108</v>
      </c>
      <c r="G14" s="9" t="s">
        <v>178</v>
      </c>
      <c r="H14" s="7" t="s">
        <v>179</v>
      </c>
      <c r="I14" s="16" t="s">
        <v>182</v>
      </c>
      <c r="J14" s="16" t="s">
        <v>183</v>
      </c>
      <c r="K14" s="16" t="s">
        <v>184</v>
      </c>
      <c r="L14" s="3">
        <v>4056</v>
      </c>
      <c r="M14" s="3">
        <v>999.5</v>
      </c>
      <c r="N14" s="3">
        <v>4056</v>
      </c>
      <c r="O14" s="3">
        <v>4056</v>
      </c>
      <c r="P14" s="9" t="s">
        <v>15</v>
      </c>
      <c r="Q14" s="51">
        <v>39300</v>
      </c>
      <c r="R14" s="5" t="s">
        <v>180</v>
      </c>
      <c r="S14" s="177" t="s">
        <v>181</v>
      </c>
      <c r="T14" s="2">
        <v>73</v>
      </c>
      <c r="U14" s="38">
        <v>39317</v>
      </c>
      <c r="V14" s="2"/>
    </row>
    <row r="15" spans="2:22" ht="12.75">
      <c r="B15" s="2"/>
      <c r="C15" s="63"/>
      <c r="D15" s="2"/>
      <c r="E15" s="24"/>
      <c r="F15" s="9"/>
      <c r="G15" s="9"/>
      <c r="H15" s="7"/>
      <c r="I15" s="16"/>
      <c r="J15" s="16"/>
      <c r="K15" s="16"/>
      <c r="L15" s="8"/>
      <c r="M15" s="3"/>
      <c r="N15" s="3"/>
      <c r="O15" s="3"/>
      <c r="P15" s="9"/>
      <c r="Q15" s="9"/>
      <c r="R15" s="5"/>
      <c r="S15" s="178"/>
      <c r="T15" s="2"/>
      <c r="U15" s="2"/>
      <c r="V15" s="2"/>
    </row>
    <row r="16" spans="2:22" ht="12.75">
      <c r="B16" s="2"/>
      <c r="C16" s="2"/>
      <c r="D16" s="2"/>
      <c r="E16" s="24"/>
      <c r="F16" s="9"/>
      <c r="G16" s="9"/>
      <c r="H16" s="7"/>
      <c r="I16" s="16"/>
      <c r="J16" s="16"/>
      <c r="K16" s="16"/>
      <c r="L16" s="8"/>
      <c r="M16" s="3"/>
      <c r="N16" s="3"/>
      <c r="O16" s="3"/>
      <c r="P16" s="9"/>
      <c r="Q16" s="9"/>
      <c r="R16" s="5"/>
      <c r="S16" s="179"/>
      <c r="T16" s="2"/>
      <c r="U16" s="2"/>
      <c r="V16" s="2"/>
    </row>
    <row r="17" spans="2:22" ht="12.75">
      <c r="B17" s="2"/>
      <c r="C17" s="2"/>
      <c r="D17" s="2"/>
      <c r="E17" s="24"/>
      <c r="F17" s="9"/>
      <c r="G17" s="9"/>
      <c r="H17" s="7"/>
      <c r="I17" s="16"/>
      <c r="J17" s="16"/>
      <c r="K17" s="16"/>
      <c r="L17" s="8"/>
      <c r="M17" s="27"/>
      <c r="N17" s="3"/>
      <c r="O17" s="3"/>
      <c r="P17" s="9"/>
      <c r="Q17" s="9"/>
      <c r="R17" s="5"/>
      <c r="S17" s="60"/>
      <c r="T17" s="2"/>
      <c r="U17" s="2"/>
      <c r="V17" s="2"/>
    </row>
    <row r="18" spans="2:22" ht="12.75">
      <c r="B18" s="2"/>
      <c r="C18" s="2"/>
      <c r="D18" s="2"/>
      <c r="E18" s="24"/>
      <c r="F18" s="9"/>
      <c r="G18" s="9"/>
      <c r="H18" s="7"/>
      <c r="I18" s="16"/>
      <c r="J18" s="16"/>
      <c r="K18" s="16"/>
      <c r="L18" s="3"/>
      <c r="M18" s="27"/>
      <c r="N18" s="3"/>
      <c r="O18" s="3"/>
      <c r="P18" s="9"/>
      <c r="Q18" s="9"/>
      <c r="R18" s="5"/>
      <c r="S18" s="60"/>
      <c r="T18" s="2"/>
      <c r="U18" s="2"/>
      <c r="V18" s="2"/>
    </row>
    <row r="19" spans="2:22" ht="15.75" customHeight="1">
      <c r="B19" s="2">
        <v>3</v>
      </c>
      <c r="C19" s="2" t="s">
        <v>185</v>
      </c>
      <c r="D19" s="2">
        <v>22</v>
      </c>
      <c r="E19" s="24">
        <v>39155</v>
      </c>
      <c r="F19" s="9" t="s">
        <v>88</v>
      </c>
      <c r="G19" s="9" t="s">
        <v>132</v>
      </c>
      <c r="H19" s="7">
        <v>116</v>
      </c>
      <c r="I19" s="64">
        <v>4705</v>
      </c>
      <c r="J19" s="64" t="s">
        <v>183</v>
      </c>
      <c r="K19" s="36" t="s">
        <v>186</v>
      </c>
      <c r="L19" s="65">
        <v>3764</v>
      </c>
      <c r="M19" s="66">
        <v>6549.4</v>
      </c>
      <c r="N19" s="3">
        <v>3764</v>
      </c>
      <c r="O19" s="33">
        <v>3764</v>
      </c>
      <c r="P19" s="9" t="s">
        <v>15</v>
      </c>
      <c r="Q19" s="51">
        <v>39300</v>
      </c>
      <c r="R19" s="5" t="s">
        <v>180</v>
      </c>
      <c r="S19" s="177" t="s">
        <v>187</v>
      </c>
      <c r="T19" s="2">
        <v>74</v>
      </c>
      <c r="U19" s="2" t="s">
        <v>188</v>
      </c>
      <c r="V19" s="2"/>
    </row>
    <row r="20" spans="2:22" ht="20.25" customHeight="1">
      <c r="B20" s="2"/>
      <c r="C20" s="2"/>
      <c r="D20" s="2"/>
      <c r="E20" s="24"/>
      <c r="F20" s="9"/>
      <c r="G20" s="9"/>
      <c r="H20" s="7"/>
      <c r="I20" s="36"/>
      <c r="J20" s="36"/>
      <c r="K20" s="36"/>
      <c r="L20" s="53"/>
      <c r="M20" s="27"/>
      <c r="N20" s="3"/>
      <c r="O20" s="33"/>
      <c r="P20" s="9"/>
      <c r="Q20" s="9"/>
      <c r="R20" s="5"/>
      <c r="S20" s="179"/>
      <c r="T20" s="2"/>
      <c r="U20" s="2"/>
      <c r="V20" s="2"/>
    </row>
    <row r="21" spans="2:22" ht="12.75">
      <c r="B21" s="2"/>
      <c r="C21" s="2"/>
      <c r="D21" s="2"/>
      <c r="E21" s="24"/>
      <c r="F21" s="9"/>
      <c r="G21" s="9"/>
      <c r="H21" s="7"/>
      <c r="I21" s="36"/>
      <c r="J21" s="36"/>
      <c r="K21" s="36"/>
      <c r="L21" s="53"/>
      <c r="M21" s="27"/>
      <c r="N21" s="3"/>
      <c r="O21" s="33"/>
      <c r="P21" s="9"/>
      <c r="Q21" s="9"/>
      <c r="R21" s="5"/>
      <c r="S21" s="60"/>
      <c r="T21" s="2"/>
      <c r="U21" s="2"/>
      <c r="V21" s="2"/>
    </row>
    <row r="22" spans="2:22" ht="12.75">
      <c r="B22" s="2"/>
      <c r="C22" s="2"/>
      <c r="D22" s="2"/>
      <c r="E22" s="23"/>
      <c r="F22" s="9"/>
      <c r="G22" s="9"/>
      <c r="H22" s="7"/>
      <c r="I22" s="17"/>
      <c r="J22" s="17"/>
      <c r="K22" s="17"/>
      <c r="L22" s="8"/>
      <c r="M22" s="28"/>
      <c r="N22" s="8"/>
      <c r="O22" s="3"/>
      <c r="P22" s="9"/>
      <c r="Q22" s="51"/>
      <c r="R22" s="5"/>
      <c r="S22" s="59"/>
      <c r="T22" s="2"/>
      <c r="U22" s="38"/>
      <c r="V22" s="2"/>
    </row>
    <row r="23" spans="2:22" ht="12.75" customHeight="1">
      <c r="B23" s="2">
        <v>4</v>
      </c>
      <c r="C23" s="2" t="s">
        <v>161</v>
      </c>
      <c r="D23" s="2">
        <v>37</v>
      </c>
      <c r="E23" s="24" t="s">
        <v>189</v>
      </c>
      <c r="F23" s="9" t="s">
        <v>88</v>
      </c>
      <c r="G23" s="9" t="s">
        <v>65</v>
      </c>
      <c r="H23" s="7" t="s">
        <v>190</v>
      </c>
      <c r="I23" s="17">
        <v>1.215</v>
      </c>
      <c r="J23" s="17" t="s">
        <v>191</v>
      </c>
      <c r="K23" s="17" t="s">
        <v>192</v>
      </c>
      <c r="L23" s="8">
        <v>1067</v>
      </c>
      <c r="M23" s="28">
        <v>1586.2</v>
      </c>
      <c r="N23" s="8">
        <v>1067</v>
      </c>
      <c r="O23" s="3">
        <v>1067</v>
      </c>
      <c r="P23" s="9" t="s">
        <v>15</v>
      </c>
      <c r="Q23" s="51" t="s">
        <v>193</v>
      </c>
      <c r="R23" s="5" t="s">
        <v>180</v>
      </c>
      <c r="S23" s="177" t="s">
        <v>194</v>
      </c>
      <c r="T23" s="2">
        <v>99</v>
      </c>
      <c r="U23" s="38" t="s">
        <v>195</v>
      </c>
      <c r="V23" s="2"/>
    </row>
    <row r="24" spans="2:22" ht="12.75">
      <c r="B24" s="2"/>
      <c r="C24" s="2"/>
      <c r="D24" s="2"/>
      <c r="E24" s="23"/>
      <c r="F24" s="9"/>
      <c r="G24" s="9"/>
      <c r="H24" s="7"/>
      <c r="I24" s="17"/>
      <c r="J24" s="17"/>
      <c r="K24" s="17"/>
      <c r="L24" s="8"/>
      <c r="M24" s="28"/>
      <c r="N24" s="8"/>
      <c r="O24" s="3"/>
      <c r="P24" s="9"/>
      <c r="Q24" s="51"/>
      <c r="R24" s="5"/>
      <c r="S24" s="178"/>
      <c r="T24" s="2"/>
      <c r="U24" s="38"/>
      <c r="V24" s="2"/>
    </row>
    <row r="25" spans="2:22" ht="12.75">
      <c r="B25" s="2"/>
      <c r="C25" s="6"/>
      <c r="D25" s="2"/>
      <c r="E25" s="23"/>
      <c r="F25" s="9"/>
      <c r="G25" s="9"/>
      <c r="H25" s="7"/>
      <c r="I25" s="55"/>
      <c r="J25" s="17"/>
      <c r="K25" s="17"/>
      <c r="L25" s="8"/>
      <c r="M25" s="28"/>
      <c r="N25" s="8"/>
      <c r="O25" s="3"/>
      <c r="P25" s="9"/>
      <c r="Q25" s="51"/>
      <c r="R25" s="5"/>
      <c r="S25" s="179"/>
      <c r="T25" s="2"/>
      <c r="U25" s="38"/>
      <c r="V25" s="2"/>
    </row>
    <row r="26" spans="2:22" ht="17.25" customHeight="1">
      <c r="B26" s="2">
        <v>5</v>
      </c>
      <c r="C26" s="6" t="s">
        <v>172</v>
      </c>
      <c r="D26" s="2">
        <v>2</v>
      </c>
      <c r="E26" s="24">
        <v>1707.2</v>
      </c>
      <c r="F26" s="9" t="s">
        <v>88</v>
      </c>
      <c r="G26" s="9" t="s">
        <v>196</v>
      </c>
      <c r="H26" s="7" t="s">
        <v>197</v>
      </c>
      <c r="I26" s="17">
        <v>0.785</v>
      </c>
      <c r="J26" s="17" t="s">
        <v>191</v>
      </c>
      <c r="K26" s="17" t="s">
        <v>192</v>
      </c>
      <c r="L26" s="8">
        <v>1293</v>
      </c>
      <c r="M26" s="28">
        <v>16000</v>
      </c>
      <c r="N26" s="8">
        <v>1293</v>
      </c>
      <c r="O26" s="3">
        <v>1293</v>
      </c>
      <c r="P26" s="9" t="s">
        <v>15</v>
      </c>
      <c r="Q26" s="51">
        <v>39330</v>
      </c>
      <c r="R26" s="5" t="s">
        <v>180</v>
      </c>
      <c r="S26" s="177" t="s">
        <v>198</v>
      </c>
      <c r="T26" s="2">
        <v>85</v>
      </c>
      <c r="U26" s="38" t="s">
        <v>199</v>
      </c>
      <c r="V26" s="2"/>
    </row>
    <row r="27" spans="2:22" ht="12.75">
      <c r="B27" s="2"/>
      <c r="C27" s="6"/>
      <c r="D27" s="2"/>
      <c r="E27" s="24"/>
      <c r="F27" s="9"/>
      <c r="G27" s="9"/>
      <c r="H27" s="7"/>
      <c r="I27" s="17"/>
      <c r="J27" s="17"/>
      <c r="K27" s="17"/>
      <c r="L27" s="53"/>
      <c r="M27" s="28"/>
      <c r="N27" s="53"/>
      <c r="O27" s="33"/>
      <c r="P27" s="9"/>
      <c r="Q27" s="9"/>
      <c r="R27" s="5"/>
      <c r="S27" s="178"/>
      <c r="T27" s="2"/>
      <c r="U27" s="2"/>
      <c r="V27" s="2"/>
    </row>
    <row r="28" spans="2:22" ht="12.75">
      <c r="B28" s="2"/>
      <c r="C28" s="6"/>
      <c r="D28" s="2"/>
      <c r="E28" s="24"/>
      <c r="F28" s="9"/>
      <c r="G28" s="9"/>
      <c r="H28" s="7"/>
      <c r="I28" s="17"/>
      <c r="J28" s="17"/>
      <c r="K28" s="17"/>
      <c r="L28" s="65"/>
      <c r="M28" s="28"/>
      <c r="N28" s="53"/>
      <c r="O28" s="33"/>
      <c r="P28" s="9"/>
      <c r="Q28" s="9"/>
      <c r="R28" s="5"/>
      <c r="S28" s="179"/>
      <c r="T28" s="2"/>
      <c r="U28" s="2"/>
      <c r="V28" s="2"/>
    </row>
    <row r="29" spans="2:22" ht="12.75">
      <c r="B29" s="2"/>
      <c r="C29" s="6"/>
      <c r="D29" s="2"/>
      <c r="E29" s="24"/>
      <c r="F29" s="5"/>
      <c r="G29" s="9"/>
      <c r="H29" s="7"/>
      <c r="I29" s="17"/>
      <c r="J29" s="17"/>
      <c r="K29" s="17"/>
      <c r="L29" s="53"/>
      <c r="M29" s="28"/>
      <c r="N29" s="53"/>
      <c r="O29" s="33"/>
      <c r="P29" s="9"/>
      <c r="Q29" s="9"/>
      <c r="R29" s="5"/>
      <c r="S29" s="60"/>
      <c r="T29" s="2"/>
      <c r="U29" s="2"/>
      <c r="V29" s="2"/>
    </row>
    <row r="30" spans="2:22" ht="12.75">
      <c r="B30" s="2"/>
      <c r="C30" s="6"/>
      <c r="D30" s="2"/>
      <c r="E30" s="24"/>
      <c r="F30" s="5"/>
      <c r="G30" s="9"/>
      <c r="H30" s="7"/>
      <c r="I30" s="17"/>
      <c r="J30" s="17"/>
      <c r="K30" s="17"/>
      <c r="L30" s="53"/>
      <c r="M30" s="28"/>
      <c r="N30" s="53"/>
      <c r="O30" s="33"/>
      <c r="P30" s="9"/>
      <c r="Q30" s="9"/>
      <c r="R30" s="5"/>
      <c r="S30" s="70"/>
      <c r="T30" s="2"/>
      <c r="U30" s="2"/>
      <c r="V30" s="2"/>
    </row>
    <row r="31" spans="2:22" ht="11.25" customHeight="1">
      <c r="B31" s="2">
        <v>6</v>
      </c>
      <c r="C31" s="6" t="s">
        <v>10</v>
      </c>
      <c r="D31" s="2">
        <v>12</v>
      </c>
      <c r="E31" s="24" t="s">
        <v>200</v>
      </c>
      <c r="F31" s="9" t="s">
        <v>88</v>
      </c>
      <c r="G31" s="9" t="s">
        <v>201</v>
      </c>
      <c r="H31" s="7" t="s">
        <v>202</v>
      </c>
      <c r="I31" s="17">
        <v>0.605</v>
      </c>
      <c r="J31" s="17" t="s">
        <v>191</v>
      </c>
      <c r="K31" s="17" t="s">
        <v>192</v>
      </c>
      <c r="L31" s="8">
        <v>657</v>
      </c>
      <c r="M31" s="28">
        <v>1082.5</v>
      </c>
      <c r="N31" s="8">
        <v>657</v>
      </c>
      <c r="O31" s="3">
        <v>657</v>
      </c>
      <c r="P31" s="9" t="s">
        <v>15</v>
      </c>
      <c r="Q31" s="9" t="s">
        <v>193</v>
      </c>
      <c r="R31" s="5" t="s">
        <v>180</v>
      </c>
      <c r="S31" s="177" t="s">
        <v>203</v>
      </c>
      <c r="T31" s="2">
        <v>105</v>
      </c>
      <c r="U31" s="38" t="s">
        <v>204</v>
      </c>
      <c r="V31" s="2"/>
    </row>
    <row r="32" spans="2:22" ht="12.75">
      <c r="B32" s="2"/>
      <c r="C32" s="6"/>
      <c r="D32" s="2"/>
      <c r="E32" s="24"/>
      <c r="F32" s="9"/>
      <c r="G32" s="9"/>
      <c r="H32" s="7"/>
      <c r="I32" s="17"/>
      <c r="J32" s="17"/>
      <c r="K32" s="17"/>
      <c r="L32" s="8"/>
      <c r="M32" s="28"/>
      <c r="N32" s="8"/>
      <c r="O32" s="3"/>
      <c r="P32" s="9"/>
      <c r="Q32" s="9"/>
      <c r="R32" s="5"/>
      <c r="S32" s="178"/>
      <c r="T32" s="2"/>
      <c r="U32" s="2"/>
      <c r="V32" s="2"/>
    </row>
    <row r="33" spans="2:22" ht="12.75">
      <c r="B33" s="2"/>
      <c r="C33" s="6"/>
      <c r="D33" s="2"/>
      <c r="E33" s="24"/>
      <c r="F33" s="9"/>
      <c r="G33" s="9"/>
      <c r="H33" s="7"/>
      <c r="I33" s="56"/>
      <c r="J33" s="35"/>
      <c r="K33" s="35"/>
      <c r="L33" s="8"/>
      <c r="M33" s="28"/>
      <c r="N33" s="8"/>
      <c r="O33" s="33"/>
      <c r="P33" s="9"/>
      <c r="Q33" s="9"/>
      <c r="R33" s="5"/>
      <c r="S33" s="179"/>
      <c r="T33" s="2"/>
      <c r="U33" s="2"/>
      <c r="V33" s="2"/>
    </row>
    <row r="34" spans="2:22" ht="12.75">
      <c r="B34" s="2"/>
      <c r="C34" s="6"/>
      <c r="D34" s="6"/>
      <c r="E34" s="24"/>
      <c r="F34" s="9"/>
      <c r="G34" s="9"/>
      <c r="H34" s="19"/>
      <c r="I34" s="20"/>
      <c r="J34" s="20"/>
      <c r="K34" s="20"/>
      <c r="L34" s="8"/>
      <c r="M34" s="28"/>
      <c r="N34" s="8"/>
      <c r="O34" s="3"/>
      <c r="P34" s="21"/>
      <c r="Q34" s="21"/>
      <c r="R34" s="5"/>
      <c r="S34" s="6"/>
      <c r="T34" s="2"/>
      <c r="U34" s="2"/>
      <c r="V34" s="2"/>
    </row>
    <row r="35" spans="2:22" ht="12.75">
      <c r="B35" s="2">
        <v>7</v>
      </c>
      <c r="C35" s="6" t="s">
        <v>10</v>
      </c>
      <c r="D35" s="6">
        <v>9</v>
      </c>
      <c r="E35" s="23" t="s">
        <v>200</v>
      </c>
      <c r="F35" s="9" t="s">
        <v>88</v>
      </c>
      <c r="G35" s="9" t="s">
        <v>201</v>
      </c>
      <c r="H35" s="19" t="s">
        <v>205</v>
      </c>
      <c r="I35" s="16">
        <v>1.49</v>
      </c>
      <c r="J35" s="17" t="s">
        <v>191</v>
      </c>
      <c r="K35" s="17" t="s">
        <v>192</v>
      </c>
      <c r="L35" s="8">
        <v>1316</v>
      </c>
      <c r="M35" s="28">
        <v>2046.4</v>
      </c>
      <c r="N35" s="8">
        <v>1316</v>
      </c>
      <c r="O35" s="3">
        <v>1316</v>
      </c>
      <c r="P35" s="21" t="s">
        <v>15</v>
      </c>
      <c r="Q35" s="21" t="s">
        <v>193</v>
      </c>
      <c r="R35" s="5" t="s">
        <v>180</v>
      </c>
      <c r="S35" s="180" t="s">
        <v>206</v>
      </c>
      <c r="T35" s="2">
        <v>98</v>
      </c>
      <c r="U35" s="2" t="s">
        <v>207</v>
      </c>
      <c r="V35" s="2"/>
    </row>
    <row r="36" spans="2:22" ht="13.5">
      <c r="B36" s="2"/>
      <c r="C36" s="2"/>
      <c r="D36" s="2"/>
      <c r="E36" s="23"/>
      <c r="F36" s="5"/>
      <c r="G36" s="5"/>
      <c r="H36" s="7"/>
      <c r="I36" s="36"/>
      <c r="J36" s="36"/>
      <c r="K36" s="36"/>
      <c r="L36" s="8"/>
      <c r="M36" s="28"/>
      <c r="N36" s="8"/>
      <c r="O36" s="71"/>
      <c r="P36" s="2"/>
      <c r="Q36" s="2"/>
      <c r="R36" s="5"/>
      <c r="S36" s="181"/>
      <c r="T36" s="2"/>
      <c r="U36" s="2"/>
      <c r="V36" s="2"/>
    </row>
    <row r="37" spans="2:22" ht="12.75">
      <c r="B37" s="2"/>
      <c r="C37" s="2"/>
      <c r="D37" s="2"/>
      <c r="E37" s="23"/>
      <c r="F37" s="5"/>
      <c r="G37" s="5"/>
      <c r="H37" s="7"/>
      <c r="I37" s="16"/>
      <c r="J37" s="16"/>
      <c r="K37" s="16"/>
      <c r="L37" s="8"/>
      <c r="M37" s="28"/>
      <c r="N37" s="8"/>
      <c r="O37" s="3"/>
      <c r="P37" s="2"/>
      <c r="Q37" s="2"/>
      <c r="R37" s="5"/>
      <c r="S37" s="72"/>
      <c r="T37" s="2"/>
      <c r="U37" s="2"/>
      <c r="V37" s="2"/>
    </row>
    <row r="38" spans="2:22" ht="12.75">
      <c r="B38" s="2"/>
      <c r="C38" s="2"/>
      <c r="D38" s="2"/>
      <c r="E38" s="23"/>
      <c r="F38" s="5"/>
      <c r="G38" s="5"/>
      <c r="H38" s="7"/>
      <c r="I38" s="16"/>
      <c r="J38" s="16"/>
      <c r="K38" s="16"/>
      <c r="L38" s="8"/>
      <c r="M38" s="28"/>
      <c r="N38" s="8"/>
      <c r="O38" s="2"/>
      <c r="P38" s="2"/>
      <c r="Q38" s="2"/>
      <c r="R38" s="5"/>
      <c r="S38" s="72"/>
      <c r="T38" s="2"/>
      <c r="U38" s="2"/>
      <c r="V38" s="2"/>
    </row>
    <row r="39" spans="2:22" ht="17.25" customHeight="1">
      <c r="B39" s="2">
        <v>8</v>
      </c>
      <c r="C39" s="2" t="s">
        <v>10</v>
      </c>
      <c r="D39" s="2">
        <v>23</v>
      </c>
      <c r="E39" s="23" t="s">
        <v>189</v>
      </c>
      <c r="F39" s="5" t="s">
        <v>88</v>
      </c>
      <c r="G39" s="9" t="s">
        <v>201</v>
      </c>
      <c r="H39" s="7" t="s">
        <v>208</v>
      </c>
      <c r="I39" s="16">
        <v>1.455</v>
      </c>
      <c r="J39" s="17" t="s">
        <v>191</v>
      </c>
      <c r="K39" s="17" t="s">
        <v>192</v>
      </c>
      <c r="L39" s="8">
        <v>1454</v>
      </c>
      <c r="M39" s="28">
        <v>1993.7</v>
      </c>
      <c r="N39" s="8">
        <v>1454</v>
      </c>
      <c r="O39" s="2">
        <v>1454</v>
      </c>
      <c r="P39" s="2" t="s">
        <v>15</v>
      </c>
      <c r="Q39" s="9" t="s">
        <v>193</v>
      </c>
      <c r="R39" s="5" t="s">
        <v>180</v>
      </c>
      <c r="S39" s="180" t="s">
        <v>209</v>
      </c>
      <c r="T39" s="2">
        <v>88</v>
      </c>
      <c r="U39" s="2" t="s">
        <v>199</v>
      </c>
      <c r="V39" s="2"/>
    </row>
    <row r="40" spans="2:22" ht="12.75">
      <c r="B40" s="2"/>
      <c r="C40" s="2"/>
      <c r="D40" s="2"/>
      <c r="E40" s="23"/>
      <c r="F40" s="5"/>
      <c r="G40" s="5"/>
      <c r="H40" s="7"/>
      <c r="I40" s="16"/>
      <c r="J40" s="16"/>
      <c r="K40" s="16"/>
      <c r="L40" s="8"/>
      <c r="M40" s="28"/>
      <c r="N40" s="8"/>
      <c r="O40" s="2"/>
      <c r="P40" s="2"/>
      <c r="Q40" s="2"/>
      <c r="R40" s="5"/>
      <c r="S40" s="181"/>
      <c r="T40" s="2"/>
      <c r="U40" s="2"/>
      <c r="V40" s="2"/>
    </row>
    <row r="41" spans="2:22" ht="12.75">
      <c r="B41" s="2"/>
      <c r="C41" s="2"/>
      <c r="D41" s="2"/>
      <c r="E41" s="23"/>
      <c r="F41" s="5"/>
      <c r="G41" s="5"/>
      <c r="H41" s="7"/>
      <c r="I41" s="16"/>
      <c r="J41" s="16"/>
      <c r="K41" s="16"/>
      <c r="L41" s="8"/>
      <c r="M41" s="28"/>
      <c r="N41" s="8"/>
      <c r="O41" s="2"/>
      <c r="P41" s="2"/>
      <c r="Q41" s="2"/>
      <c r="R41" s="5"/>
      <c r="S41" s="72"/>
      <c r="T41" s="2"/>
      <c r="U41" s="2"/>
      <c r="V41" s="2"/>
    </row>
    <row r="42" spans="2:22" ht="12.75">
      <c r="B42" s="73"/>
      <c r="C42" s="73"/>
      <c r="D42" s="73"/>
      <c r="E42" s="74"/>
      <c r="F42" s="75"/>
      <c r="G42" s="75"/>
      <c r="H42" s="76"/>
      <c r="I42" s="77"/>
      <c r="J42" s="77"/>
      <c r="K42" s="77"/>
      <c r="L42" s="78"/>
      <c r="M42" s="79"/>
      <c r="N42" s="78"/>
      <c r="O42" s="115">
        <f>SUM(O14:O41)</f>
        <v>13607</v>
      </c>
      <c r="P42" s="73"/>
      <c r="Q42" s="73"/>
      <c r="R42" s="75"/>
      <c r="S42" s="80"/>
      <c r="T42" s="73"/>
      <c r="U42" s="73"/>
      <c r="V42" s="73"/>
    </row>
    <row r="43" spans="5:19" s="39" customFormat="1" ht="12.75">
      <c r="E43" s="81"/>
      <c r="F43" s="82"/>
      <c r="G43" s="82"/>
      <c r="H43" s="83"/>
      <c r="I43" s="84"/>
      <c r="J43" s="84"/>
      <c r="K43" s="84"/>
      <c r="M43" s="85"/>
      <c r="R43" s="82"/>
      <c r="S43" s="86"/>
    </row>
    <row r="44" spans="5:18" s="39" customFormat="1" ht="12.75">
      <c r="E44" s="81"/>
      <c r="F44" s="82"/>
      <c r="G44" s="82"/>
      <c r="H44" s="83"/>
      <c r="I44" s="84"/>
      <c r="J44" s="84"/>
      <c r="K44" s="84"/>
      <c r="M44" s="85"/>
      <c r="R44" s="82"/>
    </row>
    <row r="45" spans="5:18" s="39" customFormat="1" ht="12.75">
      <c r="E45" s="81"/>
      <c r="F45" s="82"/>
      <c r="G45" s="82"/>
      <c r="H45" s="83"/>
      <c r="I45" s="84"/>
      <c r="J45" s="84"/>
      <c r="K45" s="84"/>
      <c r="M45" s="85"/>
      <c r="R45" s="82"/>
    </row>
    <row r="46" spans="5:18" s="39" customFormat="1" ht="12.75">
      <c r="E46" s="81"/>
      <c r="F46" s="82"/>
      <c r="G46" s="82"/>
      <c r="H46" s="83"/>
      <c r="I46" s="84"/>
      <c r="J46" s="84"/>
      <c r="K46" s="84"/>
      <c r="M46" s="85"/>
      <c r="R46" s="82"/>
    </row>
    <row r="47" spans="5:18" s="39" customFormat="1" ht="12.75">
      <c r="E47" s="81"/>
      <c r="F47" s="82"/>
      <c r="G47" s="82"/>
      <c r="H47" s="83"/>
      <c r="I47" s="84"/>
      <c r="J47" s="84"/>
      <c r="K47" s="84"/>
      <c r="M47" s="85"/>
      <c r="R47" s="82"/>
    </row>
    <row r="48" spans="5:18" s="39" customFormat="1" ht="12.75">
      <c r="E48" s="81"/>
      <c r="F48" s="82"/>
      <c r="G48" s="82"/>
      <c r="H48" s="83"/>
      <c r="I48" s="84"/>
      <c r="J48" s="84"/>
      <c r="K48" s="84"/>
      <c r="M48" s="85"/>
      <c r="R48" s="82"/>
    </row>
    <row r="49" spans="5:18" s="39" customFormat="1" ht="12.75">
      <c r="E49" s="81"/>
      <c r="F49" s="82"/>
      <c r="G49" s="82"/>
      <c r="H49" s="83"/>
      <c r="I49" s="84"/>
      <c r="J49" s="84"/>
      <c r="K49" s="84"/>
      <c r="R49" s="82"/>
    </row>
    <row r="50" spans="5:18" s="39" customFormat="1" ht="12.75">
      <c r="E50" s="81"/>
      <c r="F50" s="82"/>
      <c r="G50" s="82"/>
      <c r="H50" s="83"/>
      <c r="I50" s="84"/>
      <c r="J50" s="84"/>
      <c r="K50" s="84"/>
      <c r="R50" s="82"/>
    </row>
    <row r="51" spans="5:18" s="39" customFormat="1" ht="12.75">
      <c r="E51" s="81"/>
      <c r="F51" s="82"/>
      <c r="G51" s="82"/>
      <c r="H51" s="83"/>
      <c r="I51" s="84"/>
      <c r="J51" s="84"/>
      <c r="K51" s="84"/>
      <c r="R51" s="82"/>
    </row>
    <row r="52" spans="5:18" s="39" customFormat="1" ht="12.75">
      <c r="E52" s="81"/>
      <c r="F52" s="82"/>
      <c r="G52" s="82"/>
      <c r="H52" s="83"/>
      <c r="I52" s="84"/>
      <c r="J52" s="84"/>
      <c r="K52" s="84"/>
      <c r="R52" s="82"/>
    </row>
    <row r="53" spans="5:18" s="39" customFormat="1" ht="12.75">
      <c r="E53" s="81"/>
      <c r="F53" s="82"/>
      <c r="G53" s="82"/>
      <c r="H53" s="83"/>
      <c r="I53" s="84"/>
      <c r="J53" s="84"/>
      <c r="K53" s="84"/>
      <c r="R53" s="82"/>
    </row>
  </sheetData>
  <sheetProtection/>
  <mergeCells count="14">
    <mergeCell ref="E1:P1"/>
    <mergeCell ref="E2:R2"/>
    <mergeCell ref="C5:I5"/>
    <mergeCell ref="S39:S40"/>
    <mergeCell ref="S31:S33"/>
    <mergeCell ref="S35:S36"/>
    <mergeCell ref="T5:U5"/>
    <mergeCell ref="I3:L3"/>
    <mergeCell ref="L5:O5"/>
    <mergeCell ref="S26:S28"/>
    <mergeCell ref="S7:S9"/>
    <mergeCell ref="S14:S16"/>
    <mergeCell ref="S19:S20"/>
    <mergeCell ref="S23:S25"/>
  </mergeCells>
  <printOptions/>
  <pageMargins left="0.75" right="0.75" top="0" bottom="0" header="0" footer="0"/>
  <pageSetup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36"/>
  <sheetViews>
    <sheetView zoomScalePageLayoutView="0" workbookViewId="0" topLeftCell="G1">
      <selection activeCell="S6" sqref="S6"/>
    </sheetView>
  </sheetViews>
  <sheetFormatPr defaultColWidth="9.140625" defaultRowHeight="12.75"/>
  <cols>
    <col min="1" max="1" width="0.71875" style="0" customWidth="1"/>
    <col min="2" max="2" width="2.57421875" style="0" customWidth="1"/>
    <col min="3" max="3" width="10.7109375" style="0" customWidth="1"/>
    <col min="4" max="4" width="3.8515625" style="0" customWidth="1"/>
    <col min="5" max="5" width="8.57421875" style="25" customWidth="1"/>
    <col min="6" max="6" width="10.421875" style="11" customWidth="1"/>
    <col min="7" max="7" width="8.00390625" style="11" customWidth="1"/>
    <col min="8" max="8" width="13.7109375" style="57" customWidth="1"/>
    <col min="9" max="9" width="9.00390625" style="18" customWidth="1"/>
    <col min="10" max="10" width="13.57421875" style="18" customWidth="1"/>
    <col min="11" max="11" width="1.7109375" style="18" customWidth="1"/>
    <col min="12" max="12" width="13.57421875" style="0" customWidth="1"/>
    <col min="13" max="13" width="11.8515625" style="0" customWidth="1"/>
    <col min="14" max="14" width="2.00390625" style="0" customWidth="1"/>
    <col min="15" max="15" width="12.7109375" style="0" customWidth="1"/>
    <col min="16" max="16" width="5.28125" style="0" customWidth="1"/>
    <col min="17" max="17" width="6.28125" style="0" customWidth="1"/>
    <col min="18" max="18" width="11.140625" style="11" customWidth="1"/>
    <col min="19" max="19" width="12.421875" style="11" customWidth="1"/>
    <col min="20" max="20" width="2.7109375" style="0" customWidth="1"/>
    <col min="21" max="21" width="10.57421875" style="0" customWidth="1"/>
    <col min="22" max="22" width="2.140625" style="0" customWidth="1"/>
  </cols>
  <sheetData>
    <row r="1" spans="5:17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49"/>
    </row>
    <row r="2" spans="5:18" ht="17.25">
      <c r="E2" s="167" t="s">
        <v>248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9:12" ht="12.75">
      <c r="I3" s="168" t="s">
        <v>156</v>
      </c>
      <c r="J3" s="168"/>
      <c r="K3" s="168"/>
      <c r="L3" s="168"/>
    </row>
    <row r="4" ht="17.25" customHeight="1"/>
    <row r="5" spans="3:21" ht="15">
      <c r="C5" s="169" t="s">
        <v>2</v>
      </c>
      <c r="D5" s="170"/>
      <c r="E5" s="170"/>
      <c r="F5" s="170"/>
      <c r="G5" s="170"/>
      <c r="H5" s="170"/>
      <c r="I5" s="171"/>
      <c r="J5" s="50"/>
      <c r="K5" s="50"/>
      <c r="L5" s="172" t="s">
        <v>3</v>
      </c>
      <c r="M5" s="172"/>
      <c r="N5" s="172"/>
      <c r="O5" s="172"/>
      <c r="T5" s="176" t="s">
        <v>112</v>
      </c>
      <c r="U5" s="176"/>
    </row>
    <row r="6" spans="2:22" ht="78.75">
      <c r="B6" s="4" t="s">
        <v>11</v>
      </c>
      <c r="C6" s="4" t="s">
        <v>0</v>
      </c>
      <c r="D6" s="14" t="s">
        <v>17</v>
      </c>
      <c r="E6" s="22" t="s">
        <v>18</v>
      </c>
      <c r="F6" s="12" t="s">
        <v>19</v>
      </c>
      <c r="G6" s="12" t="s">
        <v>63</v>
      </c>
      <c r="H6" s="58" t="s">
        <v>1</v>
      </c>
      <c r="I6" s="15" t="s">
        <v>44</v>
      </c>
      <c r="J6" s="15" t="s">
        <v>122</v>
      </c>
      <c r="K6" s="15"/>
      <c r="L6" s="13" t="s">
        <v>4</v>
      </c>
      <c r="M6" s="10" t="s">
        <v>5</v>
      </c>
      <c r="N6" s="4"/>
      <c r="O6" s="4" t="s">
        <v>7</v>
      </c>
      <c r="P6" s="10" t="s">
        <v>8</v>
      </c>
      <c r="Q6" s="10" t="s">
        <v>115</v>
      </c>
      <c r="R6" s="10" t="s">
        <v>9</v>
      </c>
      <c r="S6" s="4" t="s">
        <v>371</v>
      </c>
      <c r="T6" s="30" t="s">
        <v>46</v>
      </c>
      <c r="U6" s="30" t="s">
        <v>50</v>
      </c>
      <c r="V6" s="2"/>
    </row>
    <row r="7" spans="2:22" ht="12.75">
      <c r="B7" s="2">
        <v>1</v>
      </c>
      <c r="C7" s="2" t="s">
        <v>45</v>
      </c>
      <c r="D7" s="2">
        <v>98</v>
      </c>
      <c r="E7" s="24">
        <v>38693</v>
      </c>
      <c r="F7" s="9" t="s">
        <v>88</v>
      </c>
      <c r="G7" s="9" t="s">
        <v>132</v>
      </c>
      <c r="H7" s="7" t="s">
        <v>157</v>
      </c>
      <c r="I7" s="16">
        <v>0.4</v>
      </c>
      <c r="J7" s="52" t="s">
        <v>158</v>
      </c>
      <c r="K7" s="52"/>
      <c r="L7" s="3">
        <v>1220</v>
      </c>
      <c r="M7" s="3">
        <v>1254</v>
      </c>
      <c r="N7" s="3"/>
      <c r="O7" s="3"/>
      <c r="P7" s="9" t="s">
        <v>43</v>
      </c>
      <c r="Q7" s="51"/>
      <c r="R7" s="5" t="s">
        <v>159</v>
      </c>
      <c r="S7" s="182" t="s">
        <v>160</v>
      </c>
      <c r="T7" s="2">
        <v>3</v>
      </c>
      <c r="U7" s="38">
        <v>38733</v>
      </c>
      <c r="V7" s="2"/>
    </row>
    <row r="8" spans="2:22" ht="12.75">
      <c r="B8" s="2"/>
      <c r="C8" s="63" t="s">
        <v>143</v>
      </c>
      <c r="D8" s="2"/>
      <c r="E8" s="24"/>
      <c r="F8" s="9"/>
      <c r="G8" s="9"/>
      <c r="H8" s="7"/>
      <c r="I8" s="16"/>
      <c r="J8" s="52"/>
      <c r="K8" s="52"/>
      <c r="L8" s="3"/>
      <c r="M8" s="3"/>
      <c r="P8" s="9"/>
      <c r="Q8" s="9"/>
      <c r="R8" s="5"/>
      <c r="S8" s="184"/>
      <c r="T8" s="2"/>
      <c r="U8" s="38"/>
      <c r="V8" s="2"/>
    </row>
    <row r="9" spans="2:22" ht="12.75">
      <c r="B9" s="2"/>
      <c r="C9" s="2" t="s">
        <v>161</v>
      </c>
      <c r="D9" s="2"/>
      <c r="E9" s="24"/>
      <c r="F9" s="9" t="s">
        <v>108</v>
      </c>
      <c r="G9" s="9" t="s">
        <v>66</v>
      </c>
      <c r="H9" s="7">
        <v>26053</v>
      </c>
      <c r="I9" s="3">
        <v>10</v>
      </c>
      <c r="J9" s="3"/>
      <c r="K9" s="52"/>
      <c r="L9" s="62">
        <v>4754</v>
      </c>
      <c r="M9" s="62">
        <f>149.5+512.7</f>
        <v>662.2</v>
      </c>
      <c r="N9" s="3"/>
      <c r="O9" s="3"/>
      <c r="P9" s="9"/>
      <c r="Q9" s="9"/>
      <c r="R9" s="5"/>
      <c r="S9" s="88"/>
      <c r="T9" s="2"/>
      <c r="U9" s="38"/>
      <c r="V9" s="2"/>
    </row>
    <row r="10" spans="2:22" ht="12.75">
      <c r="B10" s="2"/>
      <c r="C10" s="2"/>
      <c r="D10" s="2"/>
      <c r="E10" s="24"/>
      <c r="F10" s="9"/>
      <c r="G10" s="9"/>
      <c r="H10" s="7"/>
      <c r="I10" s="16"/>
      <c r="J10" s="52"/>
      <c r="K10" s="52"/>
      <c r="L10" s="3"/>
      <c r="M10" s="3"/>
      <c r="N10" s="3"/>
      <c r="O10" s="3"/>
      <c r="P10" s="9"/>
      <c r="Q10" s="51"/>
      <c r="R10" s="5"/>
      <c r="S10" s="88"/>
      <c r="T10" s="2"/>
      <c r="U10" s="38"/>
      <c r="V10" s="2"/>
    </row>
    <row r="11" spans="2:22" ht="12.75">
      <c r="B11" s="2"/>
      <c r="C11" s="2"/>
      <c r="D11" s="2"/>
      <c r="E11" s="24"/>
      <c r="F11" s="9"/>
      <c r="G11" s="9"/>
      <c r="H11" s="7"/>
      <c r="I11" s="16"/>
      <c r="J11" s="16"/>
      <c r="K11" s="16"/>
      <c r="L11" s="3"/>
      <c r="M11" s="3"/>
      <c r="N11" s="3"/>
      <c r="O11" s="3"/>
      <c r="P11" s="9"/>
      <c r="Q11" s="9"/>
      <c r="R11" s="5"/>
      <c r="S11" s="88"/>
      <c r="T11" s="2"/>
      <c r="U11" s="2"/>
      <c r="V11" s="2"/>
    </row>
    <row r="12" spans="2:22" ht="13.5" customHeight="1">
      <c r="B12" s="2">
        <v>2</v>
      </c>
      <c r="C12" s="2" t="s">
        <v>45</v>
      </c>
      <c r="D12" s="2">
        <v>100</v>
      </c>
      <c r="E12" s="24">
        <v>38705</v>
      </c>
      <c r="F12" s="9" t="s">
        <v>162</v>
      </c>
      <c r="G12" s="9" t="s">
        <v>109</v>
      </c>
      <c r="H12" s="7">
        <v>302093</v>
      </c>
      <c r="I12" s="16">
        <v>11.619</v>
      </c>
      <c r="J12" s="16" t="s">
        <v>163</v>
      </c>
      <c r="K12" s="16"/>
      <c r="L12" s="3">
        <v>3370</v>
      </c>
      <c r="M12" s="3">
        <v>280.6</v>
      </c>
      <c r="N12" s="3"/>
      <c r="O12" s="3"/>
      <c r="P12" s="9" t="s">
        <v>43</v>
      </c>
      <c r="Q12" s="9"/>
      <c r="R12" s="5" t="s">
        <v>164</v>
      </c>
      <c r="S12" s="182" t="s">
        <v>70</v>
      </c>
      <c r="T12" s="2">
        <v>4</v>
      </c>
      <c r="U12" s="38">
        <v>38740</v>
      </c>
      <c r="V12" s="2"/>
    </row>
    <row r="13" spans="2:22" ht="12.75">
      <c r="B13" s="2"/>
      <c r="C13" s="63" t="s">
        <v>143</v>
      </c>
      <c r="D13" s="2"/>
      <c r="E13" s="24"/>
      <c r="F13" s="9"/>
      <c r="G13" s="9"/>
      <c r="H13" s="7"/>
      <c r="I13" s="16"/>
      <c r="J13" s="16"/>
      <c r="K13" s="16"/>
      <c r="L13" s="8"/>
      <c r="M13" s="3"/>
      <c r="N13" s="3"/>
      <c r="O13" s="3"/>
      <c r="P13" s="9"/>
      <c r="Q13" s="9"/>
      <c r="R13" s="5"/>
      <c r="S13" s="183"/>
      <c r="T13" s="2"/>
      <c r="U13" s="2"/>
      <c r="V13" s="2"/>
    </row>
    <row r="14" spans="2:22" ht="12.75">
      <c r="B14" s="2"/>
      <c r="C14" s="2" t="s">
        <v>144</v>
      </c>
      <c r="D14" s="2"/>
      <c r="E14" s="24"/>
      <c r="F14" s="9"/>
      <c r="G14" s="9" t="s">
        <v>66</v>
      </c>
      <c r="H14" s="7">
        <v>225001</v>
      </c>
      <c r="I14" s="16">
        <v>11.619</v>
      </c>
      <c r="J14" s="16"/>
      <c r="K14" s="16"/>
      <c r="L14" s="8">
        <v>7843</v>
      </c>
      <c r="M14" s="3">
        <v>1309.5</v>
      </c>
      <c r="N14" s="3"/>
      <c r="O14" s="3"/>
      <c r="P14" s="9"/>
      <c r="Q14" s="9"/>
      <c r="R14" s="5"/>
      <c r="S14" s="184"/>
      <c r="T14" s="2"/>
      <c r="U14" s="2"/>
      <c r="V14" s="2"/>
    </row>
    <row r="15" spans="2:22" ht="12.75">
      <c r="B15" s="2"/>
      <c r="C15" s="2"/>
      <c r="D15" s="2"/>
      <c r="E15" s="24"/>
      <c r="F15" s="9"/>
      <c r="G15" s="9"/>
      <c r="H15" s="7"/>
      <c r="I15" s="16"/>
      <c r="J15" s="16"/>
      <c r="K15" s="16"/>
      <c r="L15" s="8"/>
      <c r="M15" s="27"/>
      <c r="N15" s="3"/>
      <c r="O15" s="3"/>
      <c r="P15" s="9"/>
      <c r="Q15" s="9"/>
      <c r="R15" s="5"/>
      <c r="S15" s="88"/>
      <c r="T15" s="2"/>
      <c r="U15" s="2"/>
      <c r="V15" s="2"/>
    </row>
    <row r="16" spans="2:22" ht="12.75">
      <c r="B16" s="2"/>
      <c r="C16" s="2"/>
      <c r="D16" s="2"/>
      <c r="E16" s="24"/>
      <c r="F16" s="9"/>
      <c r="G16" s="9"/>
      <c r="H16" s="7"/>
      <c r="I16" s="16"/>
      <c r="J16" s="16"/>
      <c r="K16" s="16"/>
      <c r="L16" s="3"/>
      <c r="M16" s="27"/>
      <c r="N16" s="3"/>
      <c r="O16" s="3"/>
      <c r="P16" s="9"/>
      <c r="Q16" s="9"/>
      <c r="R16" s="5"/>
      <c r="S16" s="88"/>
      <c r="T16" s="2"/>
      <c r="U16" s="2"/>
      <c r="V16" s="2"/>
    </row>
    <row r="17" spans="2:22" ht="21" customHeight="1">
      <c r="B17" s="2">
        <v>3</v>
      </c>
      <c r="C17" s="2" t="s">
        <v>165</v>
      </c>
      <c r="D17" s="2">
        <v>46</v>
      </c>
      <c r="E17" s="24">
        <v>38621</v>
      </c>
      <c r="F17" s="9" t="s">
        <v>108</v>
      </c>
      <c r="G17" s="9" t="s">
        <v>109</v>
      </c>
      <c r="H17" s="7">
        <v>101076</v>
      </c>
      <c r="I17" s="64">
        <v>0.213</v>
      </c>
      <c r="J17" s="64" t="s">
        <v>166</v>
      </c>
      <c r="K17" s="36"/>
      <c r="L17" s="65">
        <v>138</v>
      </c>
      <c r="M17" s="66">
        <f>9.6+77.9</f>
        <v>87.5</v>
      </c>
      <c r="N17" s="3"/>
      <c r="O17" s="33">
        <v>138</v>
      </c>
      <c r="P17" s="9" t="s">
        <v>211</v>
      </c>
      <c r="Q17" s="9" t="s">
        <v>213</v>
      </c>
      <c r="R17" s="5"/>
      <c r="S17" s="182" t="s">
        <v>21</v>
      </c>
      <c r="T17" s="2">
        <v>8</v>
      </c>
      <c r="U17" s="2" t="s">
        <v>167</v>
      </c>
      <c r="V17" s="2"/>
    </row>
    <row r="18" spans="2:22" ht="20.25" customHeight="1">
      <c r="B18" s="2"/>
      <c r="C18" s="2"/>
      <c r="D18" s="2"/>
      <c r="E18" s="24"/>
      <c r="F18" s="9"/>
      <c r="G18" s="9"/>
      <c r="H18" s="7"/>
      <c r="I18" s="36"/>
      <c r="J18" s="36"/>
      <c r="K18" s="36"/>
      <c r="L18" s="53"/>
      <c r="M18" s="27"/>
      <c r="N18" s="3"/>
      <c r="O18" s="33"/>
      <c r="P18" s="9"/>
      <c r="Q18" s="9"/>
      <c r="R18" s="5"/>
      <c r="S18" s="184"/>
      <c r="T18" s="2"/>
      <c r="U18" s="2"/>
      <c r="V18" s="2"/>
    </row>
    <row r="19" spans="2:22" ht="12.75">
      <c r="B19" s="2"/>
      <c r="C19" s="2"/>
      <c r="D19" s="2"/>
      <c r="E19" s="24"/>
      <c r="F19" s="9"/>
      <c r="G19" s="9"/>
      <c r="H19" s="7"/>
      <c r="I19" s="36"/>
      <c r="J19" s="36"/>
      <c r="K19" s="36"/>
      <c r="L19" s="53"/>
      <c r="M19" s="27"/>
      <c r="N19" s="3"/>
      <c r="O19" s="33"/>
      <c r="P19" s="9"/>
      <c r="Q19" s="9"/>
      <c r="R19" s="5"/>
      <c r="S19" s="88"/>
      <c r="T19" s="2"/>
      <c r="U19" s="2"/>
      <c r="V19" s="2"/>
    </row>
    <row r="20" spans="2:22" ht="12.75">
      <c r="B20" s="2"/>
      <c r="C20" s="2"/>
      <c r="D20" s="2"/>
      <c r="E20" s="23"/>
      <c r="F20" s="9"/>
      <c r="G20" s="9"/>
      <c r="H20" s="7"/>
      <c r="I20" s="17"/>
      <c r="J20" s="17"/>
      <c r="K20" s="17"/>
      <c r="L20" s="8"/>
      <c r="M20" s="28"/>
      <c r="N20" s="8"/>
      <c r="O20" s="3"/>
      <c r="P20" s="9"/>
      <c r="Q20" s="51"/>
      <c r="R20" s="5"/>
      <c r="S20" s="87"/>
      <c r="T20" s="2"/>
      <c r="U20" s="38"/>
      <c r="V20" s="2"/>
    </row>
    <row r="21" spans="2:22" ht="12.75" customHeight="1">
      <c r="B21" s="2">
        <v>4</v>
      </c>
      <c r="C21" s="2" t="s">
        <v>16</v>
      </c>
      <c r="D21" s="2">
        <v>47</v>
      </c>
      <c r="E21" s="24">
        <v>38621</v>
      </c>
      <c r="F21" s="9" t="s">
        <v>108</v>
      </c>
      <c r="G21" s="9" t="s">
        <v>109</v>
      </c>
      <c r="H21" s="7">
        <v>101077</v>
      </c>
      <c r="I21" s="17">
        <v>1.738</v>
      </c>
      <c r="J21" s="17" t="s">
        <v>168</v>
      </c>
      <c r="K21" s="17"/>
      <c r="L21" s="8">
        <v>1130</v>
      </c>
      <c r="M21" s="28"/>
      <c r="N21" s="8"/>
      <c r="O21" s="3">
        <v>1130</v>
      </c>
      <c r="P21" s="9" t="s">
        <v>211</v>
      </c>
      <c r="Q21" s="9" t="s">
        <v>213</v>
      </c>
      <c r="R21" s="5"/>
      <c r="S21" s="182" t="s">
        <v>210</v>
      </c>
      <c r="T21" s="2">
        <v>9</v>
      </c>
      <c r="U21" s="38">
        <v>38756</v>
      </c>
      <c r="V21" s="2"/>
    </row>
    <row r="22" spans="2:22" ht="12.75">
      <c r="B22" s="2"/>
      <c r="C22" s="2"/>
      <c r="D22" s="2"/>
      <c r="E22" s="23"/>
      <c r="F22" s="9"/>
      <c r="G22" s="9"/>
      <c r="H22" s="7"/>
      <c r="I22" s="17"/>
      <c r="J22" s="17"/>
      <c r="K22" s="17"/>
      <c r="L22" s="8"/>
      <c r="M22" s="28"/>
      <c r="N22" s="8"/>
      <c r="O22" s="3"/>
      <c r="P22" s="9"/>
      <c r="Q22" s="51"/>
      <c r="R22" s="5"/>
      <c r="S22" s="183"/>
      <c r="T22" s="2"/>
      <c r="U22" s="38"/>
      <c r="V22" s="2"/>
    </row>
    <row r="23" spans="2:22" ht="12.75">
      <c r="B23" s="2"/>
      <c r="C23" s="6"/>
      <c r="D23" s="2"/>
      <c r="E23" s="23"/>
      <c r="F23" s="9"/>
      <c r="G23" s="9"/>
      <c r="H23" s="7"/>
      <c r="I23" s="55"/>
      <c r="J23" s="17"/>
      <c r="K23" s="17"/>
      <c r="L23" s="8"/>
      <c r="M23" s="28"/>
      <c r="N23" s="8"/>
      <c r="O23" s="3"/>
      <c r="P23" s="9"/>
      <c r="Q23" s="51"/>
      <c r="R23" s="5"/>
      <c r="S23" s="184"/>
      <c r="T23" s="2"/>
      <c r="U23" s="38"/>
      <c r="V23" s="2"/>
    </row>
    <row r="24" spans="2:22" ht="12.75">
      <c r="B24" s="2"/>
      <c r="C24" s="6"/>
      <c r="D24" s="2"/>
      <c r="E24" s="23"/>
      <c r="F24" s="9"/>
      <c r="G24" s="9"/>
      <c r="H24" s="7"/>
      <c r="I24" s="55"/>
      <c r="J24" s="17"/>
      <c r="K24" s="17"/>
      <c r="L24" s="8"/>
      <c r="M24" s="28"/>
      <c r="N24" s="8"/>
      <c r="O24" s="3"/>
      <c r="P24" s="9"/>
      <c r="Q24" s="51"/>
      <c r="R24" s="5"/>
      <c r="S24" s="89"/>
      <c r="T24" s="2"/>
      <c r="U24" s="38"/>
      <c r="V24" s="2"/>
    </row>
    <row r="25" spans="2:22" ht="17.25" customHeight="1">
      <c r="B25" s="2">
        <v>5</v>
      </c>
      <c r="C25" s="6" t="s">
        <v>169</v>
      </c>
      <c r="D25" s="2">
        <v>32</v>
      </c>
      <c r="E25" s="24">
        <v>38482</v>
      </c>
      <c r="F25" s="9" t="s">
        <v>108</v>
      </c>
      <c r="G25" s="9" t="s">
        <v>109</v>
      </c>
      <c r="H25" s="7">
        <v>201041</v>
      </c>
      <c r="I25" s="17">
        <v>6</v>
      </c>
      <c r="J25" s="17" t="s">
        <v>170</v>
      </c>
      <c r="K25" s="17"/>
      <c r="L25" s="8">
        <v>1680</v>
      </c>
      <c r="M25" s="28">
        <v>340.2</v>
      </c>
      <c r="N25" s="8"/>
      <c r="O25" s="3"/>
      <c r="P25" s="9" t="s">
        <v>43</v>
      </c>
      <c r="Q25" s="51"/>
      <c r="R25" s="5" t="s">
        <v>212</v>
      </c>
      <c r="S25" s="182" t="s">
        <v>171</v>
      </c>
      <c r="T25" s="2">
        <v>13</v>
      </c>
      <c r="U25" s="38">
        <v>38775</v>
      </c>
      <c r="V25" s="2"/>
    </row>
    <row r="26" spans="2:22" ht="12.75">
      <c r="B26" s="2"/>
      <c r="C26" s="6" t="s">
        <v>143</v>
      </c>
      <c r="D26" s="2"/>
      <c r="E26" s="24"/>
      <c r="F26" s="9"/>
      <c r="G26" s="9"/>
      <c r="H26" s="7"/>
      <c r="I26" s="17"/>
      <c r="J26" s="17"/>
      <c r="K26" s="17"/>
      <c r="L26" s="53"/>
      <c r="M26" s="28"/>
      <c r="N26" s="53"/>
      <c r="O26" s="33"/>
      <c r="P26" s="9"/>
      <c r="Q26" s="9"/>
      <c r="R26" s="5"/>
      <c r="S26" s="183"/>
      <c r="T26" s="2"/>
      <c r="U26" s="2"/>
      <c r="V26" s="2"/>
    </row>
    <row r="27" spans="2:22" ht="12.75">
      <c r="B27" s="2"/>
      <c r="C27" s="6" t="s">
        <v>169</v>
      </c>
      <c r="D27" s="2"/>
      <c r="E27" s="24"/>
      <c r="F27" s="9" t="s">
        <v>108</v>
      </c>
      <c r="G27" s="9" t="s">
        <v>66</v>
      </c>
      <c r="H27" s="7">
        <v>41010</v>
      </c>
      <c r="I27" s="17">
        <v>6.002</v>
      </c>
      <c r="J27" s="17"/>
      <c r="K27" s="17"/>
      <c r="L27" s="65">
        <v>3226</v>
      </c>
      <c r="M27" s="28">
        <v>412.9</v>
      </c>
      <c r="N27" s="53"/>
      <c r="O27" s="33"/>
      <c r="P27" s="9"/>
      <c r="Q27" s="9"/>
      <c r="R27" s="5"/>
      <c r="S27" s="184"/>
      <c r="T27" s="2"/>
      <c r="U27" s="2"/>
      <c r="V27" s="2"/>
    </row>
    <row r="28" spans="2:22" ht="12.75">
      <c r="B28" s="2"/>
      <c r="C28" s="6"/>
      <c r="D28" s="2"/>
      <c r="E28" s="24"/>
      <c r="F28" s="5"/>
      <c r="G28" s="9"/>
      <c r="H28" s="7"/>
      <c r="I28" s="17"/>
      <c r="J28" s="17"/>
      <c r="K28" s="17"/>
      <c r="L28" s="53"/>
      <c r="M28" s="28"/>
      <c r="N28" s="53"/>
      <c r="O28" s="33"/>
      <c r="P28" s="9"/>
      <c r="Q28" s="9"/>
      <c r="R28" s="5"/>
      <c r="S28" s="88"/>
      <c r="T28" s="2"/>
      <c r="U28" s="2"/>
      <c r="V28" s="2"/>
    </row>
    <row r="29" spans="2:22" ht="12.75">
      <c r="B29" s="2"/>
      <c r="C29" s="6"/>
      <c r="D29" s="2"/>
      <c r="E29" s="24"/>
      <c r="F29" s="5"/>
      <c r="G29" s="9"/>
      <c r="H29" s="7"/>
      <c r="I29" s="17"/>
      <c r="J29" s="17"/>
      <c r="K29" s="17"/>
      <c r="L29" s="53"/>
      <c r="M29" s="28"/>
      <c r="N29" s="53"/>
      <c r="O29" s="33"/>
      <c r="P29" s="9"/>
      <c r="Q29" s="9"/>
      <c r="R29" s="5"/>
      <c r="S29" s="90"/>
      <c r="T29" s="2"/>
      <c r="U29" s="2"/>
      <c r="V29" s="2"/>
    </row>
    <row r="30" spans="2:22" ht="11.25" customHeight="1">
      <c r="B30" s="2">
        <v>6</v>
      </c>
      <c r="C30" s="6" t="s">
        <v>172</v>
      </c>
      <c r="D30" s="2">
        <v>34</v>
      </c>
      <c r="E30" s="24">
        <v>38731</v>
      </c>
      <c r="F30" s="9" t="s">
        <v>108</v>
      </c>
      <c r="G30" s="9" t="s">
        <v>109</v>
      </c>
      <c r="H30" s="7">
        <v>40030</v>
      </c>
      <c r="I30" s="17">
        <v>13</v>
      </c>
      <c r="J30" s="17" t="s">
        <v>174</v>
      </c>
      <c r="K30" s="17"/>
      <c r="L30" s="8">
        <v>3640</v>
      </c>
      <c r="M30" s="28">
        <v>314</v>
      </c>
      <c r="N30" s="8"/>
      <c r="O30" s="3"/>
      <c r="P30" s="9" t="s">
        <v>43</v>
      </c>
      <c r="Q30" s="9"/>
      <c r="R30" s="5" t="s">
        <v>173</v>
      </c>
      <c r="S30" s="182" t="s">
        <v>72</v>
      </c>
      <c r="T30" s="2">
        <v>17</v>
      </c>
      <c r="U30" s="38">
        <v>38803</v>
      </c>
      <c r="V30" s="2"/>
    </row>
    <row r="31" spans="2:22" ht="12.75">
      <c r="B31" s="2"/>
      <c r="C31" s="6" t="s">
        <v>143</v>
      </c>
      <c r="D31" s="2"/>
      <c r="E31" s="24"/>
      <c r="F31" s="9"/>
      <c r="G31" s="9"/>
      <c r="H31" s="7"/>
      <c r="I31" s="17"/>
      <c r="J31" s="17"/>
      <c r="K31" s="17"/>
      <c r="L31" s="8"/>
      <c r="M31" s="28"/>
      <c r="N31" s="8"/>
      <c r="O31" s="3"/>
      <c r="P31" s="9"/>
      <c r="Q31" s="9"/>
      <c r="R31" s="5"/>
      <c r="S31" s="183"/>
      <c r="T31" s="2"/>
      <c r="U31" s="2"/>
      <c r="V31" s="2"/>
    </row>
    <row r="32" spans="2:22" ht="12.75">
      <c r="B32" s="2"/>
      <c r="C32" s="6"/>
      <c r="D32" s="2"/>
      <c r="E32" s="24"/>
      <c r="F32" s="9" t="s">
        <v>108</v>
      </c>
      <c r="G32" s="9" t="s">
        <v>66</v>
      </c>
      <c r="H32" s="7">
        <v>17021</v>
      </c>
      <c r="I32" s="56">
        <v>13</v>
      </c>
      <c r="J32" s="35"/>
      <c r="K32" s="35"/>
      <c r="L32" s="8">
        <v>7267</v>
      </c>
      <c r="M32" s="28">
        <v>1173.9</v>
      </c>
      <c r="N32" s="8"/>
      <c r="O32" s="33"/>
      <c r="P32" s="9"/>
      <c r="Q32" s="9"/>
      <c r="R32" s="5"/>
      <c r="S32" s="184"/>
      <c r="T32" s="2"/>
      <c r="U32" s="2"/>
      <c r="V32" s="2"/>
    </row>
    <row r="33" spans="2:22" ht="12.75">
      <c r="B33" s="2"/>
      <c r="C33" s="6"/>
      <c r="D33" s="6"/>
      <c r="E33" s="24"/>
      <c r="F33" s="9"/>
      <c r="G33" s="9"/>
      <c r="H33" s="19"/>
      <c r="I33" s="20"/>
      <c r="J33" s="20"/>
      <c r="K33" s="20"/>
      <c r="L33" s="2"/>
      <c r="M33" s="29"/>
      <c r="N33" s="2"/>
      <c r="O33" s="3"/>
      <c r="P33" s="21"/>
      <c r="Q33" s="21"/>
      <c r="R33" s="5"/>
      <c r="S33" s="91"/>
      <c r="T33" s="2"/>
      <c r="U33" s="2"/>
      <c r="V33" s="2"/>
    </row>
    <row r="34" spans="2:22" ht="12.75">
      <c r="B34" s="2"/>
      <c r="C34" s="6"/>
      <c r="D34" s="6"/>
      <c r="E34" s="23"/>
      <c r="F34" s="9"/>
      <c r="G34" s="9"/>
      <c r="H34" s="19"/>
      <c r="I34" s="16"/>
      <c r="J34" s="16"/>
      <c r="K34" s="16"/>
      <c r="L34" s="2"/>
      <c r="M34" s="2"/>
      <c r="N34" s="2"/>
      <c r="O34" s="3"/>
      <c r="P34" s="21"/>
      <c r="Q34" s="21"/>
      <c r="R34" s="5"/>
      <c r="S34" s="91"/>
      <c r="T34" s="2"/>
      <c r="U34" s="2"/>
      <c r="V34" s="2"/>
    </row>
    <row r="35" spans="9:15" ht="12.75">
      <c r="I35" s="34"/>
      <c r="J35" s="34"/>
      <c r="K35" s="34"/>
      <c r="O35" s="54">
        <f>SUM(O17:O34)</f>
        <v>1268</v>
      </c>
    </row>
    <row r="36" ht="12.75">
      <c r="O36" s="1"/>
    </row>
  </sheetData>
  <sheetProtection/>
  <mergeCells count="12">
    <mergeCell ref="S25:S27"/>
    <mergeCell ref="S30:S32"/>
    <mergeCell ref="S7:S8"/>
    <mergeCell ref="S12:S14"/>
    <mergeCell ref="S17:S18"/>
    <mergeCell ref="S21:S23"/>
    <mergeCell ref="T5:U5"/>
    <mergeCell ref="I3:L3"/>
    <mergeCell ref="L5:O5"/>
    <mergeCell ref="E1:P1"/>
    <mergeCell ref="E2:R2"/>
    <mergeCell ref="C5:I5"/>
  </mergeCells>
  <printOptions/>
  <pageMargins left="0.75" right="0.75" top="0" bottom="0" header="0" footer="0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36"/>
  <sheetViews>
    <sheetView zoomScalePageLayoutView="0" workbookViewId="0" topLeftCell="F1">
      <selection activeCell="S6" sqref="S6"/>
    </sheetView>
  </sheetViews>
  <sheetFormatPr defaultColWidth="9.140625" defaultRowHeight="12.75"/>
  <cols>
    <col min="1" max="1" width="0.71875" style="0" customWidth="1"/>
    <col min="2" max="2" width="3.421875" style="0" customWidth="1"/>
    <col min="3" max="3" width="10.7109375" style="0" customWidth="1"/>
    <col min="4" max="4" width="3.8515625" style="0" customWidth="1"/>
    <col min="5" max="5" width="8.57421875" style="25" customWidth="1"/>
    <col min="6" max="6" width="13.421875" style="11" customWidth="1"/>
    <col min="7" max="7" width="9.8515625" style="11" customWidth="1"/>
    <col min="8" max="8" width="8.57421875" style="57" customWidth="1"/>
    <col min="9" max="9" width="9.00390625" style="18" customWidth="1"/>
    <col min="10" max="11" width="13.57421875" style="18" customWidth="1"/>
    <col min="12" max="12" width="13.57421875" style="0" customWidth="1"/>
    <col min="13" max="13" width="11.8515625" style="0" customWidth="1"/>
    <col min="14" max="14" width="12.8515625" style="0" customWidth="1"/>
    <col min="15" max="15" width="15.00390625" style="0" customWidth="1"/>
    <col min="16" max="16" width="5.28125" style="0" customWidth="1"/>
    <col min="17" max="17" width="6.28125" style="0" customWidth="1"/>
    <col min="18" max="18" width="10.7109375" style="11" customWidth="1"/>
    <col min="19" max="19" width="16.28125" style="0" customWidth="1"/>
    <col min="20" max="20" width="4.421875" style="0" customWidth="1"/>
    <col min="21" max="21" width="10.57421875" style="0" customWidth="1"/>
    <col min="22" max="22" width="2.140625" style="0" customWidth="1"/>
  </cols>
  <sheetData>
    <row r="1" spans="5:17" ht="17.25">
      <c r="E1" s="167" t="s">
        <v>22</v>
      </c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49"/>
    </row>
    <row r="2" spans="5:18" ht="17.25">
      <c r="E2" s="167" t="s">
        <v>248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</row>
    <row r="3" spans="9:12" ht="12.75">
      <c r="I3" s="168" t="s">
        <v>138</v>
      </c>
      <c r="J3" s="168"/>
      <c r="K3" s="168"/>
      <c r="L3" s="168"/>
    </row>
    <row r="4" ht="17.25" customHeight="1"/>
    <row r="5" spans="3:21" ht="15">
      <c r="C5" s="169" t="s">
        <v>2</v>
      </c>
      <c r="D5" s="170"/>
      <c r="E5" s="170"/>
      <c r="F5" s="170"/>
      <c r="G5" s="170"/>
      <c r="H5" s="170"/>
      <c r="I5" s="171"/>
      <c r="J5" s="50"/>
      <c r="K5" s="50"/>
      <c r="L5" s="172" t="s">
        <v>3</v>
      </c>
      <c r="M5" s="172"/>
      <c r="N5" s="172"/>
      <c r="O5" s="172"/>
      <c r="T5" s="176" t="s">
        <v>112</v>
      </c>
      <c r="U5" s="176"/>
    </row>
    <row r="6" spans="2:22" ht="52.5">
      <c r="B6" s="4" t="s">
        <v>11</v>
      </c>
      <c r="C6" s="4" t="s">
        <v>0</v>
      </c>
      <c r="D6" s="14" t="s">
        <v>17</v>
      </c>
      <c r="E6" s="22" t="s">
        <v>18</v>
      </c>
      <c r="F6" s="12" t="s">
        <v>19</v>
      </c>
      <c r="G6" s="12" t="s">
        <v>63</v>
      </c>
      <c r="H6" s="58" t="s">
        <v>1</v>
      </c>
      <c r="I6" s="15" t="s">
        <v>44</v>
      </c>
      <c r="J6" s="15" t="s">
        <v>122</v>
      </c>
      <c r="K6" s="15" t="s">
        <v>117</v>
      </c>
      <c r="L6" s="13" t="s">
        <v>4</v>
      </c>
      <c r="M6" s="10" t="s">
        <v>5</v>
      </c>
      <c r="N6" s="4" t="s">
        <v>6</v>
      </c>
      <c r="O6" s="4" t="s">
        <v>7</v>
      </c>
      <c r="P6" s="10" t="s">
        <v>8</v>
      </c>
      <c r="Q6" s="10" t="s">
        <v>115</v>
      </c>
      <c r="R6" s="10" t="s">
        <v>9</v>
      </c>
      <c r="S6" s="4" t="s">
        <v>371</v>
      </c>
      <c r="T6" s="30" t="s">
        <v>46</v>
      </c>
      <c r="U6" s="30" t="s">
        <v>50</v>
      </c>
      <c r="V6" s="2"/>
    </row>
    <row r="7" spans="2:22" ht="12.75">
      <c r="B7" s="2">
        <v>1</v>
      </c>
      <c r="C7" s="2" t="s">
        <v>54</v>
      </c>
      <c r="D7" s="2">
        <v>5</v>
      </c>
      <c r="E7" s="24">
        <v>38330</v>
      </c>
      <c r="F7" s="9" t="s">
        <v>88</v>
      </c>
      <c r="G7" s="9" t="s">
        <v>132</v>
      </c>
      <c r="H7" s="7" t="s">
        <v>133</v>
      </c>
      <c r="I7" s="16">
        <v>1.525</v>
      </c>
      <c r="J7" s="52"/>
      <c r="K7" s="52"/>
      <c r="L7" s="3">
        <v>1525</v>
      </c>
      <c r="M7" s="3">
        <v>1459.4</v>
      </c>
      <c r="N7" s="3"/>
      <c r="O7" s="3"/>
      <c r="P7" s="9" t="s">
        <v>43</v>
      </c>
      <c r="Q7" s="51"/>
      <c r="R7" s="5" t="s">
        <v>136</v>
      </c>
      <c r="S7" s="177" t="s">
        <v>137</v>
      </c>
      <c r="T7" s="2">
        <v>133</v>
      </c>
      <c r="U7" s="38">
        <v>38552</v>
      </c>
      <c r="V7" s="2">
        <f>B7</f>
        <v>1</v>
      </c>
    </row>
    <row r="8" spans="2:22" ht="12.75">
      <c r="B8" s="2"/>
      <c r="C8" s="2" t="s">
        <v>54</v>
      </c>
      <c r="D8" s="2">
        <v>4</v>
      </c>
      <c r="E8" s="24">
        <v>38330</v>
      </c>
      <c r="F8" s="9" t="s">
        <v>88</v>
      </c>
      <c r="G8" s="9" t="s">
        <v>132</v>
      </c>
      <c r="H8" s="7" t="s">
        <v>134</v>
      </c>
      <c r="I8" s="16">
        <v>1.68</v>
      </c>
      <c r="J8" s="52" t="s">
        <v>135</v>
      </c>
      <c r="K8" s="52"/>
      <c r="L8" s="3">
        <v>1680</v>
      </c>
      <c r="M8" s="3">
        <v>1607.8</v>
      </c>
      <c r="P8" s="9" t="s">
        <v>43</v>
      </c>
      <c r="Q8" s="9"/>
      <c r="R8" s="5" t="s">
        <v>136</v>
      </c>
      <c r="S8" s="179"/>
      <c r="T8" s="2">
        <v>133</v>
      </c>
      <c r="U8" s="38">
        <v>38552</v>
      </c>
      <c r="V8" s="2"/>
    </row>
    <row r="9" spans="2:22" ht="12.75">
      <c r="B9" s="2"/>
      <c r="C9" s="2"/>
      <c r="D9" s="2" t="s">
        <v>143</v>
      </c>
      <c r="E9" s="24"/>
      <c r="F9" s="9"/>
      <c r="G9" s="9"/>
      <c r="H9" s="7"/>
      <c r="I9" s="3"/>
      <c r="J9" s="3"/>
      <c r="K9" s="52"/>
      <c r="L9" s="54">
        <f>SUM(L7:L8)</f>
        <v>3205</v>
      </c>
      <c r="M9" s="54">
        <f>SUM(M7:M8)</f>
        <v>3067.2</v>
      </c>
      <c r="N9" s="3"/>
      <c r="O9" s="3"/>
      <c r="P9" s="9"/>
      <c r="Q9" s="9"/>
      <c r="R9" s="5"/>
      <c r="S9" s="60"/>
      <c r="T9" s="2"/>
      <c r="U9" s="38"/>
      <c r="V9" s="2"/>
    </row>
    <row r="10" spans="2:22" ht="12.75">
      <c r="B10" s="2"/>
      <c r="C10" s="2" t="s">
        <v>144</v>
      </c>
      <c r="D10" s="2"/>
      <c r="E10" s="24"/>
      <c r="F10" s="9" t="s">
        <v>20</v>
      </c>
      <c r="G10" s="9" t="s">
        <v>145</v>
      </c>
      <c r="H10" s="7">
        <v>501065</v>
      </c>
      <c r="I10" s="16">
        <v>11</v>
      </c>
      <c r="J10" s="52"/>
      <c r="K10" s="52"/>
      <c r="L10" s="3">
        <v>3300</v>
      </c>
      <c r="M10" s="3">
        <v>683.1</v>
      </c>
      <c r="N10" s="3"/>
      <c r="O10" s="3"/>
      <c r="P10" s="9"/>
      <c r="Q10" s="51"/>
      <c r="R10" s="5"/>
      <c r="S10" s="60"/>
      <c r="T10" s="2"/>
      <c r="U10" s="38"/>
      <c r="V10" s="2"/>
    </row>
    <row r="11" spans="2:22" ht="12.75">
      <c r="B11" s="2"/>
      <c r="C11" s="2"/>
      <c r="D11" s="2"/>
      <c r="E11" s="24"/>
      <c r="F11" s="9"/>
      <c r="G11" s="9"/>
      <c r="H11" s="7"/>
      <c r="I11" s="16"/>
      <c r="J11" s="16"/>
      <c r="K11" s="16"/>
      <c r="L11" s="3"/>
      <c r="M11" s="3"/>
      <c r="N11" s="3"/>
      <c r="O11" s="3"/>
      <c r="P11" s="9"/>
      <c r="Q11" s="9"/>
      <c r="R11" s="5"/>
      <c r="S11" s="60"/>
      <c r="T11" s="2"/>
      <c r="U11" s="2"/>
      <c r="V11" s="2"/>
    </row>
    <row r="12" spans="2:22" ht="25.5" customHeight="1">
      <c r="B12" s="2">
        <v>2</v>
      </c>
      <c r="C12" s="2" t="s">
        <v>98</v>
      </c>
      <c r="D12" s="2">
        <v>33</v>
      </c>
      <c r="E12" s="24">
        <v>38504</v>
      </c>
      <c r="F12" s="9" t="s">
        <v>20</v>
      </c>
      <c r="G12" s="9" t="s">
        <v>109</v>
      </c>
      <c r="H12" s="7">
        <v>204044</v>
      </c>
      <c r="I12" s="36">
        <v>39.512</v>
      </c>
      <c r="J12" s="16" t="s">
        <v>139</v>
      </c>
      <c r="K12" s="16"/>
      <c r="L12" s="33">
        <v>11458</v>
      </c>
      <c r="M12" s="33">
        <v>2453.7</v>
      </c>
      <c r="N12" s="3"/>
      <c r="O12" s="3"/>
      <c r="P12" s="9" t="s">
        <v>43</v>
      </c>
      <c r="Q12" s="9"/>
      <c r="R12" s="5" t="s">
        <v>140</v>
      </c>
      <c r="S12" s="177" t="s">
        <v>141</v>
      </c>
      <c r="T12" s="2">
        <v>144</v>
      </c>
      <c r="U12" s="38">
        <v>38674</v>
      </c>
      <c r="V12" s="2">
        <f>B12</f>
        <v>2</v>
      </c>
    </row>
    <row r="13" spans="2:22" ht="12.75">
      <c r="B13" s="2"/>
      <c r="C13" s="2"/>
      <c r="D13" s="2"/>
      <c r="E13" s="24" t="s">
        <v>142</v>
      </c>
      <c r="F13" s="9"/>
      <c r="G13" s="9"/>
      <c r="H13" s="7"/>
      <c r="I13" s="16"/>
      <c r="J13" s="16"/>
      <c r="K13" s="16"/>
      <c r="L13" s="3"/>
      <c r="M13" s="3"/>
      <c r="N13" s="3"/>
      <c r="O13" s="3"/>
      <c r="P13" s="9"/>
      <c r="Q13" s="9"/>
      <c r="R13" s="5"/>
      <c r="S13" s="179"/>
      <c r="T13" s="2"/>
      <c r="U13" s="2"/>
      <c r="V13" s="2"/>
    </row>
    <row r="14" spans="2:22" ht="12.75">
      <c r="B14" s="2"/>
      <c r="C14" s="2" t="s">
        <v>45</v>
      </c>
      <c r="D14" s="2"/>
      <c r="E14" s="24"/>
      <c r="F14" s="9" t="s">
        <v>20</v>
      </c>
      <c r="G14" s="9" t="s">
        <v>66</v>
      </c>
      <c r="H14" s="7">
        <v>106007</v>
      </c>
      <c r="I14" s="16">
        <v>5.857</v>
      </c>
      <c r="J14" s="16"/>
      <c r="K14" s="16"/>
      <c r="L14" s="8">
        <v>3685</v>
      </c>
      <c r="M14" s="3">
        <f>73.2+576.7</f>
        <v>649.9000000000001</v>
      </c>
      <c r="N14" s="3"/>
      <c r="O14" s="3"/>
      <c r="P14" s="9"/>
      <c r="Q14" s="9"/>
      <c r="R14" s="5"/>
      <c r="S14" s="60"/>
      <c r="T14" s="2"/>
      <c r="U14" s="2"/>
      <c r="V14" s="2"/>
    </row>
    <row r="15" spans="2:22" ht="12.75">
      <c r="B15" s="2"/>
      <c r="C15" s="2" t="s">
        <v>45</v>
      </c>
      <c r="D15" s="2"/>
      <c r="E15" s="24"/>
      <c r="F15" s="9" t="s">
        <v>20</v>
      </c>
      <c r="G15" s="9" t="s">
        <v>66</v>
      </c>
      <c r="H15" s="7">
        <v>106005</v>
      </c>
      <c r="I15" s="16">
        <v>4.836</v>
      </c>
      <c r="J15" s="16"/>
      <c r="K15" s="16"/>
      <c r="L15" s="8">
        <v>2962</v>
      </c>
      <c r="M15" s="3">
        <f>159.3+363.5</f>
        <v>522.8</v>
      </c>
      <c r="N15" s="3"/>
      <c r="O15" s="3"/>
      <c r="P15" s="9"/>
      <c r="Q15" s="9"/>
      <c r="R15" s="5"/>
      <c r="S15" s="60"/>
      <c r="T15" s="2"/>
      <c r="U15" s="2"/>
      <c r="V15" s="2"/>
    </row>
    <row r="16" spans="2:22" ht="12.75">
      <c r="B16" s="2"/>
      <c r="C16" s="2" t="s">
        <v>45</v>
      </c>
      <c r="D16" s="2"/>
      <c r="E16" s="24"/>
      <c r="F16" s="9" t="s">
        <v>20</v>
      </c>
      <c r="G16" s="9" t="s">
        <v>66</v>
      </c>
      <c r="H16" s="7">
        <v>106002</v>
      </c>
      <c r="I16" s="16">
        <v>2.961</v>
      </c>
      <c r="J16" s="16"/>
      <c r="K16" s="16"/>
      <c r="L16" s="8">
        <v>2962</v>
      </c>
      <c r="M16" s="27">
        <v>314.1</v>
      </c>
      <c r="N16" s="3"/>
      <c r="O16" s="3"/>
      <c r="P16" s="9"/>
      <c r="Q16" s="9"/>
      <c r="R16" s="5"/>
      <c r="S16" s="60"/>
      <c r="T16" s="2"/>
      <c r="U16" s="2"/>
      <c r="V16" s="2"/>
    </row>
    <row r="17" spans="2:22" ht="12.75">
      <c r="B17" s="2"/>
      <c r="C17" s="2" t="s">
        <v>45</v>
      </c>
      <c r="D17" s="2"/>
      <c r="E17" s="24"/>
      <c r="F17" s="9" t="s">
        <v>20</v>
      </c>
      <c r="G17" s="9" t="s">
        <v>66</v>
      </c>
      <c r="H17" s="7">
        <v>106006</v>
      </c>
      <c r="I17" s="16">
        <v>5.855</v>
      </c>
      <c r="J17" s="16"/>
      <c r="K17" s="16"/>
      <c r="L17" s="3">
        <v>3685</v>
      </c>
      <c r="M17" s="27">
        <f>131.7+509.7</f>
        <v>641.4</v>
      </c>
      <c r="N17" s="3"/>
      <c r="O17" s="3"/>
      <c r="P17" s="9"/>
      <c r="Q17" s="9"/>
      <c r="R17" s="5"/>
      <c r="S17" s="60"/>
      <c r="T17" s="2"/>
      <c r="U17" s="2"/>
      <c r="V17" s="2"/>
    </row>
    <row r="18" spans="2:22" ht="12.75">
      <c r="B18" s="2"/>
      <c r="C18" s="2"/>
      <c r="D18" s="2"/>
      <c r="E18" s="24"/>
      <c r="F18" s="9"/>
      <c r="G18" s="9"/>
      <c r="H18" s="7"/>
      <c r="I18" s="36">
        <f>SUM(I14:I17)</f>
        <v>19.509</v>
      </c>
      <c r="J18" s="36"/>
      <c r="K18" s="36"/>
      <c r="L18" s="53">
        <f>SUM(L14:L17)</f>
        <v>13294</v>
      </c>
      <c r="M18" s="27"/>
      <c r="N18" s="3"/>
      <c r="O18" s="33"/>
      <c r="P18" s="9"/>
      <c r="Q18" s="9"/>
      <c r="R18" s="5"/>
      <c r="S18" s="60"/>
      <c r="T18" s="2"/>
      <c r="U18" s="2"/>
      <c r="V18" s="2"/>
    </row>
    <row r="19" spans="2:22" ht="12.75">
      <c r="B19" s="2"/>
      <c r="C19" s="2"/>
      <c r="D19" s="2"/>
      <c r="E19" s="24"/>
      <c r="F19" s="9"/>
      <c r="G19" s="9"/>
      <c r="H19" s="7"/>
      <c r="I19" s="36"/>
      <c r="J19" s="36"/>
      <c r="K19" s="36"/>
      <c r="L19" s="53"/>
      <c r="M19" s="27"/>
      <c r="N19" s="3"/>
      <c r="O19" s="33"/>
      <c r="P19" s="9"/>
      <c r="Q19" s="9"/>
      <c r="R19" s="5"/>
      <c r="S19" s="60"/>
      <c r="T19" s="2"/>
      <c r="U19" s="2"/>
      <c r="V19" s="2"/>
    </row>
    <row r="20" spans="2:22" ht="12.75">
      <c r="B20" s="2"/>
      <c r="C20" s="2"/>
      <c r="D20" s="2"/>
      <c r="E20" s="24"/>
      <c r="F20" s="9"/>
      <c r="G20" s="9"/>
      <c r="H20" s="7"/>
      <c r="I20" s="36"/>
      <c r="J20" s="36"/>
      <c r="K20" s="36"/>
      <c r="L20" s="53"/>
      <c r="M20" s="27"/>
      <c r="N20" s="3"/>
      <c r="O20" s="33"/>
      <c r="P20" s="9"/>
      <c r="Q20" s="9"/>
      <c r="R20" s="5"/>
      <c r="S20" s="60"/>
      <c r="T20" s="2"/>
      <c r="U20" s="2"/>
      <c r="V20" s="2"/>
    </row>
    <row r="21" spans="2:22" ht="38.25" customHeight="1">
      <c r="B21" s="2">
        <v>3</v>
      </c>
      <c r="C21" s="2" t="s">
        <v>45</v>
      </c>
      <c r="D21" s="2">
        <v>26</v>
      </c>
      <c r="E21" s="24">
        <v>38070</v>
      </c>
      <c r="F21" s="9" t="s">
        <v>20</v>
      </c>
      <c r="G21" s="9" t="s">
        <v>109</v>
      </c>
      <c r="H21" s="7">
        <v>302018</v>
      </c>
      <c r="I21" s="17">
        <v>291.774</v>
      </c>
      <c r="J21" s="17" t="s">
        <v>150</v>
      </c>
      <c r="K21" s="17" t="s">
        <v>150</v>
      </c>
      <c r="L21" s="8">
        <v>31838.32</v>
      </c>
      <c r="M21" s="28"/>
      <c r="N21" s="8">
        <v>31838.32</v>
      </c>
      <c r="O21" s="3">
        <v>32503</v>
      </c>
      <c r="P21" s="9" t="s">
        <v>12</v>
      </c>
      <c r="Q21" s="51">
        <v>38673</v>
      </c>
      <c r="R21" s="5" t="s">
        <v>149</v>
      </c>
      <c r="S21" s="177" t="s">
        <v>148</v>
      </c>
      <c r="T21" s="2">
        <v>130</v>
      </c>
      <c r="U21" s="38">
        <v>38699</v>
      </c>
      <c r="V21" s="2">
        <f>B21</f>
        <v>3</v>
      </c>
    </row>
    <row r="22" spans="2:22" ht="12.75">
      <c r="B22" s="2"/>
      <c r="C22" s="2" t="s">
        <v>45</v>
      </c>
      <c r="D22" s="2">
        <v>27</v>
      </c>
      <c r="E22" s="23" t="s">
        <v>146</v>
      </c>
      <c r="F22" s="9" t="s">
        <v>20</v>
      </c>
      <c r="G22" s="9" t="s">
        <v>109</v>
      </c>
      <c r="H22" s="7">
        <v>302019</v>
      </c>
      <c r="I22" s="17">
        <v>32.034</v>
      </c>
      <c r="J22" s="17" t="s">
        <v>150</v>
      </c>
      <c r="K22" s="17" t="s">
        <v>150</v>
      </c>
      <c r="L22" s="8">
        <v>3495.46</v>
      </c>
      <c r="M22" s="28"/>
      <c r="N22" s="8">
        <v>3495.46</v>
      </c>
      <c r="O22" s="3">
        <v>3568</v>
      </c>
      <c r="P22" s="9" t="s">
        <v>12</v>
      </c>
      <c r="Q22" s="51">
        <v>38673</v>
      </c>
      <c r="R22" s="5" t="s">
        <v>149</v>
      </c>
      <c r="S22" s="179"/>
      <c r="T22" s="2">
        <v>130</v>
      </c>
      <c r="U22" s="38">
        <v>38699</v>
      </c>
      <c r="V22" s="2"/>
    </row>
    <row r="23" spans="2:22" ht="12.75">
      <c r="B23" s="2"/>
      <c r="C23" s="2" t="s">
        <v>42</v>
      </c>
      <c r="D23" s="2">
        <v>10</v>
      </c>
      <c r="E23" s="23" t="s">
        <v>147</v>
      </c>
      <c r="F23" s="9" t="s">
        <v>20</v>
      </c>
      <c r="G23" s="9" t="s">
        <v>109</v>
      </c>
      <c r="H23" s="7">
        <v>150403</v>
      </c>
      <c r="I23" s="17">
        <v>22.887</v>
      </c>
      <c r="J23" s="17" t="s">
        <v>150</v>
      </c>
      <c r="K23" s="17" t="s">
        <v>150</v>
      </c>
      <c r="L23" s="8">
        <v>1996.72</v>
      </c>
      <c r="M23" s="28"/>
      <c r="N23" s="8">
        <v>1996.72</v>
      </c>
      <c r="O23" s="3">
        <v>2038</v>
      </c>
      <c r="P23" s="9" t="s">
        <v>12</v>
      </c>
      <c r="Q23" s="51">
        <v>38673</v>
      </c>
      <c r="R23" s="5" t="s">
        <v>149</v>
      </c>
      <c r="S23" s="60"/>
      <c r="T23" s="2">
        <v>130</v>
      </c>
      <c r="U23" s="38">
        <v>38699</v>
      </c>
      <c r="V23" s="2"/>
    </row>
    <row r="24" spans="2:22" ht="12.75">
      <c r="B24" s="2"/>
      <c r="C24" s="2" t="s">
        <v>42</v>
      </c>
      <c r="D24" s="2">
        <v>11</v>
      </c>
      <c r="E24" s="23" t="s">
        <v>147</v>
      </c>
      <c r="F24" s="9" t="s">
        <v>20</v>
      </c>
      <c r="G24" s="9" t="s">
        <v>109</v>
      </c>
      <c r="H24" s="7">
        <v>150404</v>
      </c>
      <c r="I24" s="17">
        <v>288.454</v>
      </c>
      <c r="J24" s="17" t="s">
        <v>150</v>
      </c>
      <c r="K24" s="17" t="s">
        <v>150</v>
      </c>
      <c r="L24" s="8">
        <v>26180.1</v>
      </c>
      <c r="M24" s="28"/>
      <c r="N24" s="8">
        <v>26180.1</v>
      </c>
      <c r="O24" s="3">
        <v>26727</v>
      </c>
      <c r="P24" s="9" t="s">
        <v>12</v>
      </c>
      <c r="Q24" s="51">
        <v>38673</v>
      </c>
      <c r="R24" s="5" t="s">
        <v>149</v>
      </c>
      <c r="S24" s="60"/>
      <c r="T24" s="2">
        <v>130</v>
      </c>
      <c r="U24" s="38">
        <v>38699</v>
      </c>
      <c r="V24" s="2"/>
    </row>
    <row r="25" spans="2:22" ht="12.75">
      <c r="B25" s="2"/>
      <c r="C25" s="6" t="s">
        <v>42</v>
      </c>
      <c r="D25" s="2">
        <v>15</v>
      </c>
      <c r="E25" s="23" t="s">
        <v>147</v>
      </c>
      <c r="F25" s="9" t="s">
        <v>20</v>
      </c>
      <c r="G25" s="9" t="s">
        <v>109</v>
      </c>
      <c r="H25" s="7">
        <v>150409</v>
      </c>
      <c r="I25" s="55">
        <v>27.339</v>
      </c>
      <c r="J25" s="17" t="s">
        <v>150</v>
      </c>
      <c r="K25" s="17" t="s">
        <v>150</v>
      </c>
      <c r="L25" s="8">
        <v>2450.52</v>
      </c>
      <c r="M25" s="28"/>
      <c r="N25" s="8">
        <v>2450.52</v>
      </c>
      <c r="O25" s="3">
        <v>2502</v>
      </c>
      <c r="P25" s="9" t="s">
        <v>12</v>
      </c>
      <c r="Q25" s="51">
        <v>38673</v>
      </c>
      <c r="R25" s="5" t="s">
        <v>149</v>
      </c>
      <c r="S25" s="60"/>
      <c r="T25" s="2">
        <v>130</v>
      </c>
      <c r="U25" s="38">
        <v>38699</v>
      </c>
      <c r="V25" s="2"/>
    </row>
    <row r="26" spans="2:22" ht="12.75">
      <c r="B26" s="2"/>
      <c r="C26" s="6" t="s">
        <v>42</v>
      </c>
      <c r="D26" s="2">
        <v>17</v>
      </c>
      <c r="E26" s="24" t="s">
        <v>147</v>
      </c>
      <c r="F26" s="9" t="s">
        <v>20</v>
      </c>
      <c r="G26" s="9" t="s">
        <v>109</v>
      </c>
      <c r="H26" s="7">
        <v>150411</v>
      </c>
      <c r="I26" s="17">
        <v>443.726</v>
      </c>
      <c r="J26" s="17" t="s">
        <v>150</v>
      </c>
      <c r="K26" s="17" t="s">
        <v>150</v>
      </c>
      <c r="L26" s="8">
        <v>40272.61</v>
      </c>
      <c r="M26" s="28"/>
      <c r="N26" s="8">
        <v>40272.61</v>
      </c>
      <c r="O26" s="3">
        <v>41114</v>
      </c>
      <c r="P26" s="9" t="s">
        <v>12</v>
      </c>
      <c r="Q26" s="51">
        <v>38673</v>
      </c>
      <c r="R26" s="5" t="s">
        <v>149</v>
      </c>
      <c r="S26" s="60"/>
      <c r="T26" s="2">
        <v>130</v>
      </c>
      <c r="U26" s="38">
        <v>38699</v>
      </c>
      <c r="V26" s="2"/>
    </row>
    <row r="27" spans="2:22" ht="12.75">
      <c r="B27" s="2"/>
      <c r="C27" s="6"/>
      <c r="D27" s="2"/>
      <c r="E27" s="24"/>
      <c r="F27" s="9"/>
      <c r="G27" s="9"/>
      <c r="H27" s="7"/>
      <c r="I27" s="17"/>
      <c r="J27" s="17"/>
      <c r="K27" s="17"/>
      <c r="L27" s="53">
        <f>SUM(L21:L26)</f>
        <v>106233.73</v>
      </c>
      <c r="M27" s="28"/>
      <c r="N27" s="53">
        <f>SUM(N21:N26)</f>
        <v>106233.73</v>
      </c>
      <c r="O27" s="33">
        <f>SUM(O21:O26)</f>
        <v>108452</v>
      </c>
      <c r="P27" s="9"/>
      <c r="Q27" s="9"/>
      <c r="R27" s="5"/>
      <c r="S27" s="60"/>
      <c r="T27" s="2"/>
      <c r="U27" s="2"/>
      <c r="V27" s="2"/>
    </row>
    <row r="28" spans="2:22" ht="12.75">
      <c r="B28" s="2"/>
      <c r="C28" s="6"/>
      <c r="D28" s="2"/>
      <c r="E28" s="24"/>
      <c r="F28" s="9"/>
      <c r="G28" s="9"/>
      <c r="H28" s="7"/>
      <c r="I28" s="17"/>
      <c r="J28" s="17"/>
      <c r="K28" s="17"/>
      <c r="L28" s="53"/>
      <c r="M28" s="28"/>
      <c r="N28" s="53"/>
      <c r="O28" s="33"/>
      <c r="P28" s="9"/>
      <c r="Q28" s="9"/>
      <c r="R28" s="5"/>
      <c r="S28" s="60"/>
      <c r="T28" s="2"/>
      <c r="U28" s="2"/>
      <c r="V28" s="2"/>
    </row>
    <row r="29" spans="2:22" ht="12.75">
      <c r="B29" s="2"/>
      <c r="C29" s="6"/>
      <c r="D29" s="2"/>
      <c r="E29" s="24"/>
      <c r="F29" s="9"/>
      <c r="G29" s="9"/>
      <c r="H29" s="7"/>
      <c r="I29" s="17"/>
      <c r="J29" s="17"/>
      <c r="K29" s="17"/>
      <c r="L29" s="53"/>
      <c r="M29" s="28"/>
      <c r="N29" s="53"/>
      <c r="O29" s="33"/>
      <c r="P29" s="9"/>
      <c r="Q29" s="9"/>
      <c r="R29" s="5"/>
      <c r="S29" s="60"/>
      <c r="T29" s="2"/>
      <c r="U29" s="2"/>
      <c r="V29" s="2"/>
    </row>
    <row r="30" spans="2:22" ht="25.5" customHeight="1">
      <c r="B30" s="2">
        <v>4</v>
      </c>
      <c r="C30" s="6" t="s">
        <v>144</v>
      </c>
      <c r="D30" s="2">
        <v>96</v>
      </c>
      <c r="E30" s="24">
        <v>38692</v>
      </c>
      <c r="F30" s="9" t="s">
        <v>20</v>
      </c>
      <c r="G30" s="9" t="s">
        <v>109</v>
      </c>
      <c r="H30" s="7">
        <v>302091</v>
      </c>
      <c r="I30" s="17">
        <v>3</v>
      </c>
      <c r="J30" s="17" t="s">
        <v>151</v>
      </c>
      <c r="K30" s="17"/>
      <c r="L30" s="8">
        <v>840</v>
      </c>
      <c r="M30" s="28">
        <v>72.5</v>
      </c>
      <c r="N30" s="8"/>
      <c r="O30" s="3"/>
      <c r="P30" s="9"/>
      <c r="Q30" s="9"/>
      <c r="R30" s="5" t="s">
        <v>152</v>
      </c>
      <c r="S30" s="177" t="s">
        <v>153</v>
      </c>
      <c r="T30" s="2">
        <v>138</v>
      </c>
      <c r="U30" s="38">
        <v>38707</v>
      </c>
      <c r="V30" s="2">
        <v>4</v>
      </c>
    </row>
    <row r="31" spans="2:22" ht="12.75">
      <c r="B31" s="2"/>
      <c r="C31" s="6"/>
      <c r="D31" s="2" t="s">
        <v>143</v>
      </c>
      <c r="E31" s="24"/>
      <c r="F31" s="9"/>
      <c r="G31" s="9"/>
      <c r="H31" s="7"/>
      <c r="I31" s="17"/>
      <c r="J31" s="17"/>
      <c r="K31" s="17"/>
      <c r="L31" s="8"/>
      <c r="M31" s="28"/>
      <c r="N31" s="8"/>
      <c r="O31" s="3"/>
      <c r="P31" s="9"/>
      <c r="Q31" s="9"/>
      <c r="R31" s="5"/>
      <c r="S31" s="179"/>
      <c r="T31" s="2"/>
      <c r="U31" s="2"/>
      <c r="V31" s="2"/>
    </row>
    <row r="32" spans="2:22" ht="12.75">
      <c r="B32" s="2"/>
      <c r="C32" s="6" t="s">
        <v>42</v>
      </c>
      <c r="D32" s="2"/>
      <c r="E32" s="24"/>
      <c r="F32" s="9"/>
      <c r="G32" s="9" t="s">
        <v>66</v>
      </c>
      <c r="H32" s="7">
        <v>74018</v>
      </c>
      <c r="I32" s="56">
        <v>3.003</v>
      </c>
      <c r="J32" s="35"/>
      <c r="K32" s="35"/>
      <c r="L32" s="8">
        <v>1550</v>
      </c>
      <c r="M32" s="28">
        <v>271.2</v>
      </c>
      <c r="N32" s="8"/>
      <c r="O32" s="33"/>
      <c r="P32" s="9"/>
      <c r="Q32" s="9"/>
      <c r="R32" s="5"/>
      <c r="S32" s="2"/>
      <c r="T32" s="2"/>
      <c r="U32" s="2"/>
      <c r="V32" s="2"/>
    </row>
    <row r="33" spans="2:22" ht="12.75">
      <c r="B33" s="2"/>
      <c r="C33" s="6"/>
      <c r="D33" s="6"/>
      <c r="E33" s="24"/>
      <c r="F33" s="9"/>
      <c r="G33" s="9"/>
      <c r="H33" s="19"/>
      <c r="I33" s="20"/>
      <c r="J33" s="20"/>
      <c r="K33" s="20"/>
      <c r="L33" s="2"/>
      <c r="M33" s="29"/>
      <c r="N33" s="2"/>
      <c r="O33" s="3"/>
      <c r="P33" s="21"/>
      <c r="Q33" s="21"/>
      <c r="R33" s="5"/>
      <c r="S33" s="6"/>
      <c r="T33" s="2"/>
      <c r="U33" s="2"/>
      <c r="V33" s="2"/>
    </row>
    <row r="34" spans="2:22" ht="12.75">
      <c r="B34" s="2"/>
      <c r="C34" s="6"/>
      <c r="D34" s="6"/>
      <c r="E34" s="23"/>
      <c r="F34" s="9"/>
      <c r="G34" s="9"/>
      <c r="H34" s="19"/>
      <c r="I34" s="16"/>
      <c r="J34" s="16"/>
      <c r="K34" s="16"/>
      <c r="L34" s="2"/>
      <c r="M34" s="2"/>
      <c r="N34" s="2"/>
      <c r="O34" s="3"/>
      <c r="P34" s="21"/>
      <c r="Q34" s="21"/>
      <c r="R34" s="5"/>
      <c r="S34" s="6"/>
      <c r="T34" s="2"/>
      <c r="U34" s="2"/>
      <c r="V34" s="2"/>
    </row>
    <row r="35" spans="9:15" ht="13.5">
      <c r="I35" s="34"/>
      <c r="J35" s="34"/>
      <c r="K35" s="34"/>
      <c r="O35" s="32"/>
    </row>
    <row r="36" ht="12.75">
      <c r="O36" s="1"/>
    </row>
  </sheetData>
  <sheetProtection/>
  <mergeCells count="10">
    <mergeCell ref="S30:S31"/>
    <mergeCell ref="T5:U5"/>
    <mergeCell ref="I3:L3"/>
    <mergeCell ref="L5:O5"/>
    <mergeCell ref="E1:P1"/>
    <mergeCell ref="E2:R2"/>
    <mergeCell ref="C5:I5"/>
    <mergeCell ref="S7:S8"/>
    <mergeCell ref="S12:S13"/>
    <mergeCell ref="S21:S22"/>
  </mergeCells>
  <printOptions/>
  <pageMargins left="0.75" right="0.75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User-XP</dc:creator>
  <cp:keywords/>
  <dc:description/>
  <cp:lastModifiedBy>RUMI</cp:lastModifiedBy>
  <cp:lastPrinted>2013-05-20T08:15:53Z</cp:lastPrinted>
  <dcterms:created xsi:type="dcterms:W3CDTF">2008-10-10T06:52:15Z</dcterms:created>
  <dcterms:modified xsi:type="dcterms:W3CDTF">2013-08-01T08:48:36Z</dcterms:modified>
  <cp:category/>
  <cp:version/>
  <cp:contentType/>
  <cp:contentStatus/>
</cp:coreProperties>
</file>